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0" tabRatio="325"/>
  </bookViews>
  <sheets>
    <sheet name="Map-Detail" sheetId="2" r:id="rId1"/>
    <sheet name="Validation" sheetId="3" r:id="rId2"/>
    <sheet name="Swift-Detail" sheetId="1" r:id="rId3"/>
  </sheets>
  <calcPr calcId="125725"/>
</workbook>
</file>

<file path=xl/calcChain.xml><?xml version="1.0" encoding="utf-8"?>
<calcChain xmlns="http://schemas.openxmlformats.org/spreadsheetml/2006/main">
  <c r="R4" i="2"/>
  <c r="R10" s="1"/>
  <c r="A1" i="3"/>
  <c r="P4" i="2"/>
  <c r="P10" s="1"/>
  <c r="L6"/>
  <c r="L7" s="1"/>
  <c r="K6"/>
  <c r="K7" s="1"/>
  <c r="N4"/>
  <c r="N7" s="1"/>
  <c r="M4"/>
  <c r="M7" s="1"/>
  <c r="G30" i="1"/>
  <c r="G29"/>
  <c r="K9"/>
  <c r="K11"/>
  <c r="K13"/>
  <c r="K15"/>
  <c r="K17"/>
  <c r="K19"/>
  <c r="K21"/>
  <c r="K23"/>
  <c r="K25"/>
  <c r="K27"/>
  <c r="K7"/>
  <c r="K4"/>
  <c r="K30" s="1"/>
  <c r="I4"/>
  <c r="I13" s="1"/>
  <c r="G4"/>
  <c r="F4"/>
  <c r="F30" s="1"/>
  <c r="G7"/>
  <c r="G8"/>
  <c r="G16"/>
  <c r="G24"/>
  <c r="D8"/>
  <c r="D12"/>
  <c r="D16"/>
  <c r="D20"/>
  <c r="D24"/>
  <c r="D28"/>
  <c r="D6"/>
  <c r="D10" s="1"/>
  <c r="D9"/>
  <c r="E6"/>
  <c r="E30" s="1"/>
  <c r="E8"/>
  <c r="D7"/>
  <c r="G28"/>
  <c r="G20"/>
  <c r="G12"/>
  <c r="G26"/>
  <c r="G22"/>
  <c r="G18"/>
  <c r="G14"/>
  <c r="G10"/>
  <c r="G27"/>
  <c r="G25"/>
  <c r="G23"/>
  <c r="G21"/>
  <c r="G19"/>
  <c r="G17"/>
  <c r="G15"/>
  <c r="G13"/>
  <c r="G11"/>
  <c r="G9"/>
  <c r="E27"/>
  <c r="E25"/>
  <c r="E23"/>
  <c r="E21"/>
  <c r="E19"/>
  <c r="E17"/>
  <c r="E15"/>
  <c r="E13"/>
  <c r="E11"/>
  <c r="E9"/>
  <c r="F28"/>
  <c r="F24"/>
  <c r="F20"/>
  <c r="F16"/>
  <c r="F12"/>
  <c r="F8"/>
  <c r="E7"/>
  <c r="D27"/>
  <c r="D25"/>
  <c r="D23"/>
  <c r="D21"/>
  <c r="D19"/>
  <c r="D17"/>
  <c r="D15"/>
  <c r="D13"/>
  <c r="D11"/>
  <c r="E28"/>
  <c r="E26"/>
  <c r="E24"/>
  <c r="E22"/>
  <c r="E20"/>
  <c r="E18"/>
  <c r="E16"/>
  <c r="E14"/>
  <c r="E12"/>
  <c r="E10"/>
  <c r="F25"/>
  <c r="F21"/>
  <c r="F17"/>
  <c r="F13"/>
  <c r="F9"/>
  <c r="R9" i="2" l="1"/>
  <c r="P9"/>
  <c r="R17"/>
  <c r="P17"/>
  <c r="P28"/>
  <c r="P27"/>
  <c r="P26"/>
  <c r="P25"/>
  <c r="P24"/>
  <c r="P23"/>
  <c r="P22"/>
  <c r="P21"/>
  <c r="P20"/>
  <c r="P19"/>
  <c r="R28"/>
  <c r="R27"/>
  <c r="R26"/>
  <c r="R25"/>
  <c r="R24"/>
  <c r="R23"/>
  <c r="R22"/>
  <c r="R21"/>
  <c r="R20"/>
  <c r="R19"/>
  <c r="P18"/>
  <c r="R18"/>
  <c r="D29" i="1"/>
  <c r="F29"/>
  <c r="I12"/>
  <c r="I10"/>
  <c r="I8"/>
  <c r="I28"/>
  <c r="I26"/>
  <c r="I24"/>
  <c r="I22"/>
  <c r="I20"/>
  <c r="I18"/>
  <c r="I16"/>
  <c r="I14"/>
  <c r="D30"/>
  <c r="I30"/>
  <c r="P16" i="2"/>
  <c r="P14"/>
  <c r="P12"/>
  <c r="P8"/>
  <c r="R15"/>
  <c r="R13"/>
  <c r="R11"/>
  <c r="A3" i="3"/>
  <c r="F11" i="1"/>
  <c r="F15"/>
  <c r="F19"/>
  <c r="F23"/>
  <c r="F27"/>
  <c r="F10"/>
  <c r="F14"/>
  <c r="F18"/>
  <c r="F22"/>
  <c r="F26"/>
  <c r="D26"/>
  <c r="D22"/>
  <c r="D18"/>
  <c r="D14"/>
  <c r="F7"/>
  <c r="K28"/>
  <c r="K26"/>
  <c r="K24"/>
  <c r="K22"/>
  <c r="K20"/>
  <c r="K18"/>
  <c r="K16"/>
  <c r="K14"/>
  <c r="K12"/>
  <c r="K10"/>
  <c r="K8"/>
  <c r="E29"/>
  <c r="K29"/>
  <c r="I7"/>
  <c r="I11"/>
  <c r="I9"/>
  <c r="I29"/>
  <c r="I27"/>
  <c r="I25"/>
  <c r="I23"/>
  <c r="I21"/>
  <c r="I19"/>
  <c r="I17"/>
  <c r="I15"/>
  <c r="P7" i="2"/>
  <c r="P15"/>
  <c r="P13"/>
  <c r="P11"/>
  <c r="R7"/>
  <c r="R16"/>
  <c r="R14"/>
  <c r="R12"/>
  <c r="R8"/>
  <c r="A4" i="3"/>
</calcChain>
</file>

<file path=xl/sharedStrings.xml><?xml version="1.0" encoding="utf-8"?>
<sst xmlns="http://schemas.openxmlformats.org/spreadsheetml/2006/main" count="404" uniqueCount="106">
  <si>
    <t>TestructuraCamposID</t>
  </si>
  <si>
    <t>Destino</t>
  </si>
  <si>
    <t>Orden</t>
  </si>
  <si>
    <t>Nombre</t>
  </si>
  <si>
    <t>insert into testructuramensajecampos(CESTRUCTURA,CNOMBRE,FHASTA,VERSIONCONTROL,FDESDE,ORDEN) values ('</t>
  </si>
  <si>
    <t>fncfhasta()</t>
  </si>
  <si>
    <t>SWIFT</t>
  </si>
  <si>
    <t>fncsysdate()</t>
  </si>
  <si>
    <t>1.applicationId</t>
  </si>
  <si>
    <t>1.logicalTerminal</t>
  </si>
  <si>
    <t>1.serviceId</t>
  </si>
  <si>
    <t>2.messagePriority</t>
  </si>
  <si>
    <t>4.20.1</t>
  </si>
  <si>
    <t>4.23B.1</t>
  </si>
  <si>
    <t>4.32A.1</t>
  </si>
  <si>
    <t>4.32A.2</t>
  </si>
  <si>
    <t>4.32A.3</t>
  </si>
  <si>
    <t>4.33B.1</t>
  </si>
  <si>
    <t>4.33B.2</t>
  </si>
  <si>
    <t>4.50K.1</t>
  </si>
  <si>
    <t>4.50K.2</t>
  </si>
  <si>
    <t>4.53A.1</t>
  </si>
  <si>
    <t>4.54A.1</t>
  </si>
  <si>
    <t>4.57D.2</t>
  </si>
  <si>
    <t>4.59.1</t>
  </si>
  <si>
    <t>4.59.2</t>
  </si>
  <si>
    <t>4.70.1</t>
  </si>
  <si>
    <t>4.71A.1</t>
  </si>
  <si>
    <t>5.CHK</t>
  </si>
  <si>
    <t>5.MAC</t>
  </si>
  <si>
    <t>APPLICATION_ID</t>
  </si>
  <si>
    <t>LOGICAL_TERMINAL</t>
  </si>
  <si>
    <t>SERVICE_ID</t>
  </si>
  <si>
    <t>MESSAGE_PRIORITY</t>
  </si>
  <si>
    <t>SENDER_REFERENCE</t>
  </si>
  <si>
    <t>BANK_OPERATION_CODE</t>
  </si>
  <si>
    <t>OPERATION_DATE</t>
  </si>
  <si>
    <t>OPERATION_CURRENCY</t>
  </si>
  <si>
    <t>OPERATION_VALUE</t>
  </si>
  <si>
    <t>INSTRUCTION_CURRENCY</t>
  </si>
  <si>
    <t>INSTRUCTION_VALUE</t>
  </si>
  <si>
    <t>ORIGIN_ACCOUNT</t>
  </si>
  <si>
    <t>ORIGIN_NAME_ADD</t>
  </si>
  <si>
    <t>SENDER_CORRESPONDANT</t>
  </si>
  <si>
    <t>RECEIVER_CORRESPONDANT</t>
  </si>
  <si>
    <t>ACCOUNT_ADDRESS</t>
  </si>
  <si>
    <t>BENEFICIARY_ACCOUNT</t>
  </si>
  <si>
    <t>BENEFICIARY_ADDRESS</t>
  </si>
  <si>
    <t>REMITTANCE_DATA</t>
  </si>
  <si>
    <t>CHARGES_DETAILS</t>
  </si>
  <si>
    <t>CHK</t>
  </si>
  <si>
    <t>MAC</t>
  </si>
  <si>
    <t xml:space="preserve"> </t>
  </si>
  <si>
    <t>MESSAGE_TYPE</t>
  </si>
  <si>
    <t>2.messageType</t>
  </si>
  <si>
    <t>2.receiverAddress</t>
  </si>
  <si>
    <t>RECEIVER</t>
  </si>
  <si>
    <t>{KEY}</t>
  </si>
  <si>
    <t>Registro</t>
  </si>
  <si>
    <t>Tabla</t>
  </si>
  <si>
    <t>{TABLA}:{REGISTRO}:{CAMPO}</t>
  </si>
  <si>
    <t>Campo</t>
  </si>
  <si>
    <t>Operation</t>
  </si>
  <si>
    <t>C</t>
  </si>
  <si>
    <t>Constante</t>
  </si>
  <si>
    <t>Clase</t>
  </si>
  <si>
    <t>null</t>
  </si>
  <si>
    <t>insert into TESTRUCTURAMENSAJEMAPEODESTINO(CESTRUCTURA_DESTINO, CNOMBRE_DESTINO, REGISTRO_DESTINO, SECUENCIA, CESTRUCTURA_ORIGEN, OPERACION, VALORCONSTANTE, CLASE, TABLA, CAMPO, DETALLE, VERSIONCONTROL) values ('0','{TABLA}:{REGISTRO}:{CAMPO}',1,1,'MAP','C',null,null,'TPERSONA','NOMBRELEGAL',null,0);</t>
  </si>
  <si>
    <t>insert into TESTRUCTURAMENSAJEMAPEO (CESTRUCTURA_DESTINO, CNOMBRE_DESTINO, CESTRUCTURA_ORIGEN, SECUENCIA, CNOMBRE_ORIGEN, REGISTRO_DESTINO, ORDEN, REGISTRO_ORIGEN, TABLA, CAMPO, DETALLE, VERSIONCONTROL) values('0','{TABLA}:{REGISTRO}:{CAMPO}','MAP',1,'{KEY}',1,1,null,null,'NOMBRE',null,0);</t>
  </si>
  <si>
    <t>insert into TESTRUCTURAMENSAJEMAPEO (CESTRUCTURA_DESTINO, CNOMBRE_DESTINO, CESTRUCTURA_ORIGEN, SECUENCIA, CNOMBRE_ORIGEN, REGISTRO_DESTINO, ORDEN, REGISTRO_ORIGEN, TABLA, CAMPO, DETALLE, VERSIONCONTROL) values('0','{TABLA}:{REGISTRO}:{CAMPO}','MAP',1,'{KEY}',1,1,null,null,'CPERSONA',null,0);</t>
  </si>
  <si>
    <t>user</t>
  </si>
  <si>
    <t>K</t>
  </si>
  <si>
    <t>terminal</t>
  </si>
  <si>
    <t>subsystem</t>
  </si>
  <si>
    <t>'02'</t>
  </si>
  <si>
    <t>transaction</t>
  </si>
  <si>
    <t>type</t>
  </si>
  <si>
    <t>'01'</t>
  </si>
  <si>
    <t>'MAN'</t>
  </si>
  <si>
    <t>version</t>
  </si>
  <si>
    <t>role</t>
  </si>
  <si>
    <t>'1'</t>
  </si>
  <si>
    <t>'ES'</t>
  </si>
  <si>
    <t>language</t>
  </si>
  <si>
    <t>'NULL'</t>
  </si>
  <si>
    <t>'MIGRACION'</t>
  </si>
  <si>
    <t>CUSUARIO_MODIFICACION</t>
  </si>
  <si>
    <t>CTIPOCUENTAREFERENCIA</t>
  </si>
  <si>
    <t>CCUENTA</t>
  </si>
  <si>
    <t>CPERSONA_EMPRESABANCARIA</t>
  </si>
  <si>
    <t>NOMBREINSTITUCION</t>
  </si>
  <si>
    <t>CMONEDA</t>
  </si>
  <si>
    <t>CCIFRASALDO</t>
  </si>
  <si>
    <t>FAPERTURA</t>
  </si>
  <si>
    <t>NUMEROPROTESTOS</t>
  </si>
  <si>
    <t>CERRADA</t>
  </si>
  <si>
    <t>NOMBRETITULAR</t>
  </si>
  <si>
    <t>TPERSONAREFERENCIASBANCARIAS</t>
  </si>
  <si>
    <t>PN_REF_BANCARIAS</t>
  </si>
  <si>
    <t>T</t>
  </si>
  <si>
    <t>'com.fitbank.uci.core.transform.mapping.CpersonaTransformacion'</t>
  </si>
  <si>
    <t>CPERSONA</t>
  </si>
  <si>
    <t>sessionid</t>
  </si>
  <si>
    <t>'com.fitbank.uci.core.transform.mapping.CfechaTransformacion'</t>
  </si>
  <si>
    <t>accountingdate</t>
  </si>
  <si>
    <t>'3205'</t>
  </si>
</sst>
</file>

<file path=xl/styles.xml><?xml version="1.0" encoding="utf-8"?>
<styleSheet xmlns="http://schemas.openxmlformats.org/spreadsheetml/2006/main">
  <fonts count="4">
    <font>
      <sz val="10"/>
      <name val="Arial"/>
      <family val="2"/>
    </font>
    <font>
      <sz val="8"/>
      <name val="DejaVu Sans"/>
      <family val="2"/>
    </font>
    <font>
      <b/>
      <sz val="8"/>
      <name val="DejaVu Sans"/>
      <family val="2"/>
    </font>
    <font>
      <sz val="8"/>
      <color indexed="10"/>
      <name val="DejaVu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0" fontId="1" fillId="2" borderId="0" xfId="0" applyFont="1" applyFill="1"/>
    <xf numFmtId="0" fontId="1" fillId="0" borderId="0" xfId="0" applyNumberFormat="1" applyFont="1"/>
    <xf numFmtId="0" fontId="1" fillId="0" borderId="0" xfId="0" quotePrefix="1" applyFont="1"/>
    <xf numFmtId="0" fontId="1" fillId="0" borderId="0" xfId="0" quotePrefix="1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8"/>
  <sheetViews>
    <sheetView tabSelected="1" defaultGridColor="0" topLeftCell="A5" colorId="9" zoomScale="80" zoomScaleNormal="80" workbookViewId="0">
      <selection activeCell="H29" sqref="H29"/>
    </sheetView>
  </sheetViews>
  <sheetFormatPr baseColWidth="10" defaultColWidth="11.42578125" defaultRowHeight="11.25" outlineLevelRow="1" outlineLevelCol="1"/>
  <cols>
    <col min="1" max="1" width="6.85546875" style="1" bestFit="1" customWidth="1"/>
    <col min="2" max="2" width="8.28515625" style="1" bestFit="1" customWidth="1"/>
    <col min="3" max="3" width="10.28515625" style="1" bestFit="1" customWidth="1"/>
    <col min="4" max="4" width="12.5703125" style="1" customWidth="1"/>
    <col min="5" max="5" width="6.42578125" style="1" bestFit="1" customWidth="1"/>
    <col min="6" max="6" width="22.140625" style="1" bestFit="1" customWidth="1"/>
    <col min="7" max="7" width="25.85546875" style="1" customWidth="1"/>
    <col min="8" max="8" width="20.85546875" style="1" bestFit="1" customWidth="1"/>
    <col min="9" max="9" width="9.42578125" style="1" bestFit="1" customWidth="1"/>
    <col min="10" max="10" width="29" style="1" customWidth="1"/>
    <col min="11" max="11" width="31.28515625" style="1" hidden="1" customWidth="1" outlineLevel="1"/>
    <col min="12" max="12" width="17" style="1" hidden="1" customWidth="1" outlineLevel="1"/>
    <col min="13" max="13" width="12.42578125" style="1" hidden="1" customWidth="1" outlineLevel="1"/>
    <col min="14" max="14" width="11.42578125" style="1" hidden="1" customWidth="1" outlineLevel="1"/>
    <col min="15" max="15" width="2.28515625" style="5" customWidth="1" collapsed="1"/>
    <col min="16" max="16" width="18.5703125" style="1" customWidth="1"/>
    <col min="17" max="17" width="1.85546875" style="5" customWidth="1"/>
    <col min="18" max="18" width="22.7109375" style="1" customWidth="1"/>
    <col min="19" max="19" width="2.7109375" style="5" customWidth="1"/>
    <col min="20" max="16384" width="11.42578125" style="1"/>
  </cols>
  <sheetData>
    <row r="1" spans="1:21" hidden="1" outlineLevel="1">
      <c r="K1" s="2" t="s">
        <v>0</v>
      </c>
      <c r="L1" s="1" t="s">
        <v>5</v>
      </c>
      <c r="M1" s="1" t="s">
        <v>1</v>
      </c>
      <c r="O1" s="5" t="s">
        <v>52</v>
      </c>
      <c r="Q1" s="5" t="s">
        <v>52</v>
      </c>
      <c r="S1" s="5" t="s">
        <v>52</v>
      </c>
    </row>
    <row r="2" spans="1:21" hidden="1" outlineLevel="1">
      <c r="K2" s="2"/>
      <c r="L2" s="1" t="s">
        <v>7</v>
      </c>
      <c r="O2" s="5" t="s">
        <v>52</v>
      </c>
      <c r="Q2" s="5" t="s">
        <v>52</v>
      </c>
      <c r="S2" s="5" t="s">
        <v>52</v>
      </c>
    </row>
    <row r="3" spans="1:21" hidden="1" outlineLevel="1">
      <c r="K3" s="2"/>
      <c r="O3" s="5" t="s">
        <v>52</v>
      </c>
      <c r="Q3" s="5" t="s">
        <v>52</v>
      </c>
      <c r="S3" s="5" t="s">
        <v>52</v>
      </c>
    </row>
    <row r="4" spans="1:21" hidden="1" outlineLevel="1">
      <c r="K4" s="1" t="s">
        <v>98</v>
      </c>
      <c r="M4" s="1" t="str">
        <f>CONCATENATE("insert into testructuramensajemapeodestino(CESTRUCTURA_DESTINO,CNOMBRE_DESTINO,REGISTRO_DESTINO,SECUENCIA,CESTRUCTURA_ORIGEN,VERSIONCONTROL,OPERACION,CAMPO) values ('0','ctl:{CAMPO}',1,")</f>
        <v>insert into testructuramensajemapeodestino(CESTRUCTURA_DESTINO,CNOMBRE_DESTINO,REGISTRO_DESTINO,SECUENCIA,CESTRUCTURA_ORIGEN,VERSIONCONTROL,OPERACION,CAMPO) values ('0','ctl:{CAMPO}',1,</v>
      </c>
      <c r="N4" s="1" t="str">
        <f>CONCATENATE("insert into testructuramensajemapeo(cestructura_destino,cnombre_destino,cestructura_origen,secuencia,cnombre_origen,registro_destino,versioncontrol,orden,registro_origen) values('0','ctl:{CAMPO}','",K5,"',")</f>
        <v>insert into testructuramensajemapeo(cestructura_destino,cnombre_destino,cestructura_origen,secuencia,cnombre_origen,registro_destino,versioncontrol,orden,registro_origen) values('0','ctl:{CAMPO}','0',</v>
      </c>
      <c r="O4" s="5" t="s">
        <v>52</v>
      </c>
      <c r="P4" s="1" t="str">
        <f>CONCATENATE("insert into TESTRUCTURAMENSAJEMAPEODESTINO (CESTRUCTURA_DESTINO, CNOMBRE_DESTINO, REGISTRO_DESTINO, SECUENCIA, CESTRUCTURA_ORIGEN, OPERACION, VALORCONSTANTE, CLASE, TABLA, CAMPO, DETALLE, VERSIONCONTROL) values ('",K5,"','")</f>
        <v>insert into TESTRUCTURAMENSAJEMAPEODESTINO (CESTRUCTURA_DESTINO, CNOMBRE_DESTINO, REGISTRO_DESTINO, SECUENCIA, CESTRUCTURA_ORIGEN, OPERACION, VALORCONSTANTE, CLASE, TABLA, CAMPO, DETALLE, VERSIONCONTROL) values ('0','</v>
      </c>
      <c r="Q4" s="5" t="s">
        <v>52</v>
      </c>
      <c r="R4" s="1" t="str">
        <f>CONCATENATE("insert into TESTRUCTURAMENSAJEMAPEO (CESTRUCTURA_DESTINO, CNOMBRE_DESTINO, CESTRUCTURA_ORIGEN, SECUENCIA, CNOMBRE_ORIGEN, REGISTRO_DESTINO, ORDEN, REGISTRO_ORIGEN, TABLA, CAMPO, DETALLE, VERSIONCONTROL) values('",K5,"','")</f>
        <v>insert into TESTRUCTURAMENSAJEMAPEO (CESTRUCTURA_DESTINO, CNOMBRE_DESTINO, CESTRUCTURA_ORIGEN, SECUENCIA, CNOMBRE_ORIGEN, REGISTRO_DESTINO, ORDEN, REGISTRO_ORIGEN, TABLA, CAMPO, DETALLE, VERSIONCONTROL) values('0','</v>
      </c>
      <c r="S4" s="5" t="s">
        <v>52</v>
      </c>
      <c r="T4" s="1" t="s">
        <v>67</v>
      </c>
      <c r="U4" s="6" t="s">
        <v>68</v>
      </c>
    </row>
    <row r="5" spans="1:21" collapsed="1">
      <c r="A5" s="2" t="s">
        <v>2</v>
      </c>
      <c r="B5" s="2" t="s">
        <v>3</v>
      </c>
      <c r="C5" s="2" t="s">
        <v>62</v>
      </c>
      <c r="D5" s="2" t="s">
        <v>64</v>
      </c>
      <c r="E5" s="2" t="s">
        <v>65</v>
      </c>
      <c r="F5" s="2" t="s">
        <v>61</v>
      </c>
      <c r="G5" s="2" t="s">
        <v>1</v>
      </c>
      <c r="H5" s="2" t="s">
        <v>1</v>
      </c>
      <c r="I5" s="2" t="s">
        <v>58</v>
      </c>
      <c r="J5" s="2" t="s">
        <v>59</v>
      </c>
      <c r="K5" s="1">
        <v>0</v>
      </c>
      <c r="L5" s="1" t="s">
        <v>4</v>
      </c>
      <c r="O5" s="5" t="s">
        <v>52</v>
      </c>
      <c r="Q5" s="5" t="s">
        <v>52</v>
      </c>
      <c r="S5" s="5" t="s">
        <v>52</v>
      </c>
    </row>
    <row r="6" spans="1:21">
      <c r="K6" s="3" t="str">
        <f>CONCATENATE("insert into testructuramensajecamposid(CESTRUCTURA,CNOMBRE) values ('",K5,"','")</f>
        <v>insert into testructuramensajecamposid(CESTRUCTURA,CNOMBRE) values ('0','</v>
      </c>
      <c r="L6" s="3" t="str">
        <f>CONCATENATE(L5,K5,"','")</f>
        <v>insert into testructuramensajecampos(CESTRUCTURA,CNOMBRE,FHASTA,VERSIONCONTROL,FDESDE,ORDEN) values ('0','</v>
      </c>
      <c r="O6" s="5" t="s">
        <v>52</v>
      </c>
      <c r="Q6" s="5" t="s">
        <v>52</v>
      </c>
      <c r="S6" s="5" t="s">
        <v>52</v>
      </c>
    </row>
    <row r="7" spans="1:21">
      <c r="A7" s="1">
        <v>1</v>
      </c>
      <c r="B7" s="1" t="s">
        <v>57</v>
      </c>
      <c r="C7" s="1" t="s">
        <v>71</v>
      </c>
      <c r="D7" s="7" t="s">
        <v>85</v>
      </c>
      <c r="E7" s="1" t="s">
        <v>66</v>
      </c>
      <c r="G7" s="1" t="s">
        <v>70</v>
      </c>
      <c r="I7" s="1">
        <v>1</v>
      </c>
      <c r="K7" s="1" t="e">
        <f>CONCATENATE($K$6,#REF!,"');")</f>
        <v>#REF!</v>
      </c>
      <c r="L7" s="1" t="e">
        <f>CONCATENATE($L$6,#REF!,"',",$L$1,",0,",$L$2,",",A7,");")</f>
        <v>#REF!</v>
      </c>
      <c r="M7" s="1" t="e">
        <f>CONCATENATE($M$4,A7,",'",$K$5,"',0,'C','",#REF!,"');")</f>
        <v>#REF!</v>
      </c>
      <c r="N7" s="1" t="e">
        <f>CONCATENATE($N$4,"",A7,",'",#REF!,"',1,0,",A7,",1",");")</f>
        <v>#REF!</v>
      </c>
      <c r="O7" s="5" t="s">
        <v>52</v>
      </c>
      <c r="P7" s="1" t="str">
        <f>CONCATENATE($P$4,G7,"',",I7,",",A7,",'",$K$4,"','",C7,"',",D7,",",E7,",'",J7,"','",H7,"',null,0);")</f>
        <v>insert into TESTRUCTURAMENSAJEMAPEODESTINO (CESTRUCTURA_DESTINO, CNOMBRE_DESTINO, REGISTRO_DESTINO, SECUENCIA, CESTRUCTURA_ORIGEN, OPERACION, VALORCONSTANTE, CLASE, TABLA, CAMPO, DETALLE, VERSIONCONTROL) values ('0','user',1,1,'PN_REF_BANCARIAS','K','MIGRACION',null,'','',null,0);</v>
      </c>
      <c r="Q7" s="5" t="s">
        <v>52</v>
      </c>
      <c r="R7" s="1" t="str">
        <f>CONCATENATE($R$4,G7,"','",$K$4,"',",A7,",'",B7,"',",I7,",",A7,",null,null,'",F7,"',null,0);")</f>
        <v>insert into TESTRUCTURAMENSAJEMAPEO (CESTRUCTURA_DESTINO, CNOMBRE_DESTINO, CESTRUCTURA_ORIGEN, SECUENCIA, CNOMBRE_ORIGEN, REGISTRO_DESTINO, ORDEN, REGISTRO_ORIGEN, TABLA, CAMPO, DETALLE, VERSIONCONTROL) values('0','user','PN_REF_BANCARIAS',1,'{KEY}',1,1,null,null,'',null,0);</v>
      </c>
      <c r="S7" s="5" t="s">
        <v>52</v>
      </c>
    </row>
    <row r="8" spans="1:21">
      <c r="A8" s="1">
        <v>2</v>
      </c>
      <c r="B8" s="1" t="s">
        <v>57</v>
      </c>
      <c r="C8" s="1" t="s">
        <v>71</v>
      </c>
      <c r="D8" s="7" t="s">
        <v>85</v>
      </c>
      <c r="E8" s="1" t="s">
        <v>66</v>
      </c>
      <c r="G8" s="1" t="s">
        <v>72</v>
      </c>
      <c r="I8" s="1">
        <v>1</v>
      </c>
      <c r="P8" s="1" t="str">
        <f t="shared" ref="P8:P28" si="0">CONCATENATE($P$4,G8,"',",I8,",",A8,",'",$K$4,"','",C8,"',",D8,",",E8,",'",J8,"','",H8,"',null,0);")</f>
        <v>insert into TESTRUCTURAMENSAJEMAPEODESTINO (CESTRUCTURA_DESTINO, CNOMBRE_DESTINO, REGISTRO_DESTINO, SECUENCIA, CESTRUCTURA_ORIGEN, OPERACION, VALORCONSTANTE, CLASE, TABLA, CAMPO, DETALLE, VERSIONCONTROL) values ('0','terminal',1,2,'PN_REF_BANCARIAS','K','MIGRACION',null,'','',null,0);</v>
      </c>
      <c r="Q8" s="5" t="s">
        <v>52</v>
      </c>
      <c r="R8" s="1" t="str">
        <f t="shared" ref="R8:R28" si="1">CONCATENATE($R$4,G8,"','",$K$4,"',",A8,",'",B8,"',",I8,",",A8,",null,null,'",F8,"',null,0);")</f>
        <v>insert into TESTRUCTURAMENSAJEMAPEO (CESTRUCTURA_DESTINO, CNOMBRE_DESTINO, CESTRUCTURA_ORIGEN, SECUENCIA, CNOMBRE_ORIGEN, REGISTRO_DESTINO, ORDEN, REGISTRO_ORIGEN, TABLA, CAMPO, DETALLE, VERSIONCONTROL) values('0','terminal','PN_REF_BANCARIAS',2,'{KEY}',1,2,null,null,'',null,0);</v>
      </c>
      <c r="S8" s="5" t="s">
        <v>52</v>
      </c>
    </row>
    <row r="9" spans="1:21">
      <c r="A9" s="1">
        <v>3</v>
      </c>
      <c r="B9" s="1" t="s">
        <v>57</v>
      </c>
      <c r="C9" s="1" t="s">
        <v>71</v>
      </c>
      <c r="D9" s="7" t="s">
        <v>85</v>
      </c>
      <c r="E9" s="1" t="s">
        <v>66</v>
      </c>
      <c r="G9" s="1" t="s">
        <v>102</v>
      </c>
      <c r="I9" s="1">
        <v>1</v>
      </c>
      <c r="P9" s="1" t="str">
        <f>CONCATENATE($P$4,G9,"',",I9,",",A9,",'",$K$4,"','",C9,"',",D9,",",E9,",'",J9,"','",H9,"',null,0);")</f>
        <v>insert into TESTRUCTURAMENSAJEMAPEODESTINO (CESTRUCTURA_DESTINO, CNOMBRE_DESTINO, REGISTRO_DESTINO, SECUENCIA, CESTRUCTURA_ORIGEN, OPERACION, VALORCONSTANTE, CLASE, TABLA, CAMPO, DETALLE, VERSIONCONTROL) values ('0','sessionid',1,3,'PN_REF_BANCARIAS','K','MIGRACION',null,'','',null,0);</v>
      </c>
      <c r="Q9" s="5" t="s">
        <v>52</v>
      </c>
      <c r="R9" s="1" t="str">
        <f>CONCATENATE($R$4,G9,"','",$K$4,"',",A9,",'",B9,"',",I9,",",A9,",null,null,'",F9,"',null,0);")</f>
        <v>insert into TESTRUCTURAMENSAJEMAPEO (CESTRUCTURA_DESTINO, CNOMBRE_DESTINO, CESTRUCTURA_ORIGEN, SECUENCIA, CNOMBRE_ORIGEN, REGISTRO_DESTINO, ORDEN, REGISTRO_ORIGEN, TABLA, CAMPO, DETALLE, VERSIONCONTROL) values('0','sessionid','PN_REF_BANCARIAS',3,'{KEY}',1,3,null,null,'',null,0);</v>
      </c>
      <c r="S9" s="5" t="s">
        <v>52</v>
      </c>
    </row>
    <row r="10" spans="1:21">
      <c r="A10" s="1">
        <v>4</v>
      </c>
      <c r="B10" s="1" t="s">
        <v>57</v>
      </c>
      <c r="C10" s="1" t="s">
        <v>99</v>
      </c>
      <c r="D10" s="7" t="s">
        <v>84</v>
      </c>
      <c r="E10" s="7" t="s">
        <v>103</v>
      </c>
      <c r="F10" s="1" t="s">
        <v>101</v>
      </c>
      <c r="G10" s="1" t="s">
        <v>104</v>
      </c>
      <c r="I10" s="1">
        <v>1</v>
      </c>
      <c r="P10" s="1" t="str">
        <f>CONCATENATE($P$4,G10,"',",I10,",",A10,",'",$K$4,"','",C10,"',",D10,",",E10,",'",J10,"','",H10,"',null,0);")</f>
        <v>insert into TESTRUCTURAMENSAJEMAPEODESTINO (CESTRUCTURA_DESTINO, CNOMBRE_DESTINO, REGISTRO_DESTINO, SECUENCIA, CESTRUCTURA_ORIGEN, OPERACION, VALORCONSTANTE, CLASE, TABLA, CAMPO, DETALLE, VERSIONCONTROL) values ('0','accountingdate',1,4,'PN_REF_BANCARIAS','T','NULL','com.fitbank.uci.core.transform.mapping.CfechaTransformacion','','',null,0);</v>
      </c>
      <c r="Q10" s="5" t="s">
        <v>52</v>
      </c>
      <c r="R10" s="1" t="str">
        <f>CONCATENATE($R$4,G10,"','",$K$4,"',",A10,",'",B10,"',",I10,",",A10,",null,null,'",F10,"',null,0);")</f>
        <v>insert into TESTRUCTURAMENSAJEMAPEO (CESTRUCTURA_DESTINO, CNOMBRE_DESTINO, CESTRUCTURA_ORIGEN, SECUENCIA, CNOMBRE_ORIGEN, REGISTRO_DESTINO, ORDEN, REGISTRO_ORIGEN, TABLA, CAMPO, DETALLE, VERSIONCONTROL) values('0','accountingdate','PN_REF_BANCARIAS',4,'{KEY}',1,4,null,null,'CPERSONA',null,0);</v>
      </c>
      <c r="S10" s="5" t="s">
        <v>52</v>
      </c>
    </row>
    <row r="11" spans="1:21">
      <c r="A11" s="1">
        <v>5</v>
      </c>
      <c r="B11" s="1" t="s">
        <v>57</v>
      </c>
      <c r="C11" s="1" t="s">
        <v>71</v>
      </c>
      <c r="D11" s="7" t="s">
        <v>74</v>
      </c>
      <c r="E11" s="1" t="s">
        <v>66</v>
      </c>
      <c r="G11" s="1" t="s">
        <v>73</v>
      </c>
      <c r="I11" s="1">
        <v>1</v>
      </c>
      <c r="P11" s="1" t="str">
        <f t="shared" si="0"/>
        <v>insert into TESTRUCTURAMENSAJEMAPEODESTINO (CESTRUCTURA_DESTINO, CNOMBRE_DESTINO, REGISTRO_DESTINO, SECUENCIA, CESTRUCTURA_ORIGEN, OPERACION, VALORCONSTANTE, CLASE, TABLA, CAMPO, DETALLE, VERSIONCONTROL) values ('0','subsystem',1,5,'PN_REF_BANCARIAS','K','02',null,'','',null,0);</v>
      </c>
      <c r="Q11" s="5" t="s">
        <v>52</v>
      </c>
      <c r="R11" s="1" t="str">
        <f t="shared" si="1"/>
        <v>insert into TESTRUCTURAMENSAJEMAPEO (CESTRUCTURA_DESTINO, CNOMBRE_DESTINO, CESTRUCTURA_ORIGEN, SECUENCIA, CNOMBRE_ORIGEN, REGISTRO_DESTINO, ORDEN, REGISTRO_ORIGEN, TABLA, CAMPO, DETALLE, VERSIONCONTROL) values('0','subsystem','PN_REF_BANCARIAS',5,'{KEY}',1,5,null,null,'',null,0);</v>
      </c>
      <c r="S11" s="5" t="s">
        <v>52</v>
      </c>
    </row>
    <row r="12" spans="1:21">
      <c r="A12" s="1">
        <v>6</v>
      </c>
      <c r="B12" s="1" t="s">
        <v>57</v>
      </c>
      <c r="C12" s="1" t="s">
        <v>71</v>
      </c>
      <c r="D12" s="7" t="s">
        <v>105</v>
      </c>
      <c r="E12" s="1" t="s">
        <v>66</v>
      </c>
      <c r="G12" s="1" t="s">
        <v>75</v>
      </c>
      <c r="I12" s="1">
        <v>1</v>
      </c>
      <c r="P12" s="1" t="str">
        <f t="shared" si="0"/>
        <v>insert into TESTRUCTURAMENSAJEMAPEODESTINO (CESTRUCTURA_DESTINO, CNOMBRE_DESTINO, REGISTRO_DESTINO, SECUENCIA, CESTRUCTURA_ORIGEN, OPERACION, VALORCONSTANTE, CLASE, TABLA, CAMPO, DETALLE, VERSIONCONTROL) values ('0','transaction',1,6,'PN_REF_BANCARIAS','K','3205',null,'','',null,0);</v>
      </c>
      <c r="Q12" s="5" t="s">
        <v>52</v>
      </c>
      <c r="R12" s="1" t="str">
        <f t="shared" si="1"/>
        <v>insert into TESTRUCTURAMENSAJEMAPEO (CESTRUCTURA_DESTINO, CNOMBRE_DESTINO, CESTRUCTURA_ORIGEN, SECUENCIA, CNOMBRE_ORIGEN, REGISTRO_DESTINO, ORDEN, REGISTRO_ORIGEN, TABLA, CAMPO, DETALLE, VERSIONCONTROL) values('0','transaction','PN_REF_BANCARIAS',6,'{KEY}',1,6,null,null,'',null,0);</v>
      </c>
      <c r="S12" s="5" t="s">
        <v>52</v>
      </c>
    </row>
    <row r="13" spans="1:21">
      <c r="A13" s="1">
        <v>7</v>
      </c>
      <c r="B13" s="1" t="s">
        <v>57</v>
      </c>
      <c r="C13" s="1" t="s">
        <v>71</v>
      </c>
      <c r="D13" s="7" t="s">
        <v>77</v>
      </c>
      <c r="E13" s="1" t="s">
        <v>66</v>
      </c>
      <c r="G13" s="1" t="s">
        <v>79</v>
      </c>
      <c r="I13" s="1">
        <v>1</v>
      </c>
      <c r="P13" s="1" t="str">
        <f t="shared" si="0"/>
        <v>insert into TESTRUCTURAMENSAJEMAPEODESTINO (CESTRUCTURA_DESTINO, CNOMBRE_DESTINO, REGISTRO_DESTINO, SECUENCIA, CESTRUCTURA_ORIGEN, OPERACION, VALORCONSTANTE, CLASE, TABLA, CAMPO, DETALLE, VERSIONCONTROL) values ('0','version',1,7,'PN_REF_BANCARIAS','K','01',null,'','',null,0);</v>
      </c>
      <c r="Q13" s="5" t="s">
        <v>52</v>
      </c>
      <c r="R13" s="1" t="str">
        <f t="shared" si="1"/>
        <v>insert into TESTRUCTURAMENSAJEMAPEO (CESTRUCTURA_DESTINO, CNOMBRE_DESTINO, CESTRUCTURA_ORIGEN, SECUENCIA, CNOMBRE_ORIGEN, REGISTRO_DESTINO, ORDEN, REGISTRO_ORIGEN, TABLA, CAMPO, DETALLE, VERSIONCONTROL) values('0','version','PN_REF_BANCARIAS',7,'{KEY}',1,7,null,null,'',null,0);</v>
      </c>
      <c r="S13" s="5" t="s">
        <v>52</v>
      </c>
    </row>
    <row r="14" spans="1:21">
      <c r="A14" s="1">
        <v>8</v>
      </c>
      <c r="B14" s="1" t="s">
        <v>57</v>
      </c>
      <c r="C14" s="1" t="s">
        <v>71</v>
      </c>
      <c r="D14" s="7" t="s">
        <v>78</v>
      </c>
      <c r="E14" s="1" t="s">
        <v>66</v>
      </c>
      <c r="G14" s="1" t="s">
        <v>76</v>
      </c>
      <c r="I14" s="1">
        <v>1</v>
      </c>
      <c r="P14" s="1" t="str">
        <f t="shared" si="0"/>
        <v>insert into TESTRUCTURAMENSAJEMAPEODESTINO (CESTRUCTURA_DESTINO, CNOMBRE_DESTINO, REGISTRO_DESTINO, SECUENCIA, CESTRUCTURA_ORIGEN, OPERACION, VALORCONSTANTE, CLASE, TABLA, CAMPO, DETALLE, VERSIONCONTROL) values ('0','type',1,8,'PN_REF_BANCARIAS','K','MAN',null,'','',null,0);</v>
      </c>
      <c r="Q14" s="5" t="s">
        <v>52</v>
      </c>
      <c r="R14" s="1" t="str">
        <f t="shared" si="1"/>
        <v>insert into TESTRUCTURAMENSAJEMAPEO (CESTRUCTURA_DESTINO, CNOMBRE_DESTINO, CESTRUCTURA_ORIGEN, SECUENCIA, CNOMBRE_ORIGEN, REGISTRO_DESTINO, ORDEN, REGISTRO_ORIGEN, TABLA, CAMPO, DETALLE, VERSIONCONTROL) values('0','type','PN_REF_BANCARIAS',8,'{KEY}',1,8,null,null,'',null,0);</v>
      </c>
      <c r="S14" s="5" t="s">
        <v>52</v>
      </c>
    </row>
    <row r="15" spans="1:21">
      <c r="A15" s="1">
        <v>9</v>
      </c>
      <c r="B15" s="1" t="s">
        <v>57</v>
      </c>
      <c r="C15" s="1" t="s">
        <v>71</v>
      </c>
      <c r="D15" s="7" t="s">
        <v>81</v>
      </c>
      <c r="E15" s="1" t="s">
        <v>66</v>
      </c>
      <c r="G15" s="1" t="s">
        <v>80</v>
      </c>
      <c r="I15" s="1">
        <v>1</v>
      </c>
      <c r="P15" s="1" t="str">
        <f t="shared" si="0"/>
        <v>insert into TESTRUCTURAMENSAJEMAPEODESTINO (CESTRUCTURA_DESTINO, CNOMBRE_DESTINO, REGISTRO_DESTINO, SECUENCIA, CESTRUCTURA_ORIGEN, OPERACION, VALORCONSTANTE, CLASE, TABLA, CAMPO, DETALLE, VERSIONCONTROL) values ('0','role',1,9,'PN_REF_BANCARIAS','K','1',null,'','',null,0);</v>
      </c>
      <c r="Q15" s="5" t="s">
        <v>52</v>
      </c>
      <c r="R15" s="1" t="str">
        <f t="shared" si="1"/>
        <v>insert into TESTRUCTURAMENSAJEMAPEO (CESTRUCTURA_DESTINO, CNOMBRE_DESTINO, CESTRUCTURA_ORIGEN, SECUENCIA, CNOMBRE_ORIGEN, REGISTRO_DESTINO, ORDEN, REGISTRO_ORIGEN, TABLA, CAMPO, DETALLE, VERSIONCONTROL) values('0','role','PN_REF_BANCARIAS',9,'{KEY}',1,9,null,null,'',null,0);</v>
      </c>
      <c r="S15" s="5" t="s">
        <v>52</v>
      </c>
    </row>
    <row r="16" spans="1:21">
      <c r="A16" s="1">
        <v>10</v>
      </c>
      <c r="B16" s="1" t="s">
        <v>57</v>
      </c>
      <c r="C16" s="1" t="s">
        <v>71</v>
      </c>
      <c r="D16" s="7" t="s">
        <v>82</v>
      </c>
      <c r="E16" s="1" t="s">
        <v>66</v>
      </c>
      <c r="G16" s="1" t="s">
        <v>83</v>
      </c>
      <c r="I16" s="1">
        <v>1</v>
      </c>
      <c r="P16" s="1" t="str">
        <f t="shared" si="0"/>
        <v>insert into TESTRUCTURAMENSAJEMAPEODESTINO (CESTRUCTURA_DESTINO, CNOMBRE_DESTINO, REGISTRO_DESTINO, SECUENCIA, CESTRUCTURA_ORIGEN, OPERACION, VALORCONSTANTE, CLASE, TABLA, CAMPO, DETALLE, VERSIONCONTROL) values ('0','language',1,10,'PN_REF_BANCARIAS','K','ES',null,'','',null,0);</v>
      </c>
      <c r="Q16" s="5" t="s">
        <v>52</v>
      </c>
      <c r="R16" s="1" t="str">
        <f t="shared" si="1"/>
        <v>insert into TESTRUCTURAMENSAJEMAPEO (CESTRUCTURA_DESTINO, CNOMBRE_DESTINO, CESTRUCTURA_ORIGEN, SECUENCIA, CNOMBRE_ORIGEN, REGISTRO_DESTINO, ORDEN, REGISTRO_ORIGEN, TABLA, CAMPO, DETALLE, VERSIONCONTROL) values('0','language','PN_REF_BANCARIAS',10,'{KEY}',1,10,null,null,'',null,0);</v>
      </c>
      <c r="S16" s="5" t="s">
        <v>52</v>
      </c>
    </row>
    <row r="17" spans="1:19">
      <c r="A17" s="1">
        <v>11</v>
      </c>
      <c r="B17" s="1" t="s">
        <v>57</v>
      </c>
      <c r="C17" s="1" t="s">
        <v>99</v>
      </c>
      <c r="D17" s="1" t="s">
        <v>84</v>
      </c>
      <c r="E17" s="1" t="s">
        <v>100</v>
      </c>
      <c r="F17" s="1" t="s">
        <v>101</v>
      </c>
      <c r="G17" s="1" t="s">
        <v>60</v>
      </c>
      <c r="H17" s="1" t="s">
        <v>101</v>
      </c>
      <c r="I17" s="1">
        <v>1</v>
      </c>
      <c r="J17" s="4" t="s">
        <v>97</v>
      </c>
      <c r="P17" s="1" t="str">
        <f>CONCATENATE($P$4,G17,"',",I17,",",A17,",'",$K$4,"','",C17,"',",D17,",",E17,",'",J17,"','",H17,"',null,0);")</f>
        <v>insert into TESTRUCTURAMENSAJEMAPEODESTINO (CESTRUCTURA_DESTINO, CNOMBRE_DESTINO, REGISTRO_DESTINO, SECUENCIA, CESTRUCTURA_ORIGEN, OPERACION, VALORCONSTANTE, CLASE, TABLA, CAMPO, DETALLE, VERSIONCONTROL) values ('0','{TABLA}:{REGISTRO}:{CAMPO}',1,11,'PN_REF_BANCARIAS','T','NULL','com.fitbank.uci.core.transform.mapping.CpersonaTransformacion','TPERSONAREFERENCIASBANCARIAS','CPERSONA',null,0);</v>
      </c>
      <c r="R17" s="1" t="str">
        <f>CONCATENATE($R$4,G17,"','",$K$4,"',",A17,",'",B17,"',",I17,",",A17,",null,null,'",F17,"',null,0);")</f>
        <v>insert into TESTRUCTURAMENSAJEMAPEO (CESTRUCTURA_DESTINO, CNOMBRE_DESTINO, CESTRUCTURA_ORIGEN, SECUENCIA, CNOMBRE_ORIGEN, REGISTRO_DESTINO, ORDEN, REGISTRO_ORIGEN, TABLA, CAMPO, DETALLE, VERSIONCONTROL) values('0','{TABLA}:{REGISTRO}:{CAMPO}','PN_REF_BANCARIAS',11,'{KEY}',1,11,null,null,'CPERSONA',null,0);</v>
      </c>
    </row>
    <row r="18" spans="1:19">
      <c r="A18" s="1">
        <v>12</v>
      </c>
      <c r="B18" s="4" t="s">
        <v>57</v>
      </c>
      <c r="C18" s="4" t="s">
        <v>63</v>
      </c>
      <c r="D18" s="8" t="s">
        <v>84</v>
      </c>
      <c r="E18" s="4" t="s">
        <v>66</v>
      </c>
      <c r="F18" s="4" t="s">
        <v>87</v>
      </c>
      <c r="G18" s="4" t="s">
        <v>60</v>
      </c>
      <c r="H18" s="4" t="s">
        <v>87</v>
      </c>
      <c r="I18" s="4">
        <v>1</v>
      </c>
      <c r="J18" s="4" t="s">
        <v>97</v>
      </c>
      <c r="P18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('0','{TABLA}:{REGISTRO}:{CAMPO}',1,12,'PN_REF_BANCARIAS','C','NULL',null,'TPERSONAREFERENCIASBANCARIAS','CTIPOCUENTAREFERENCIA',null,0);</v>
      </c>
      <c r="Q18" s="5" t="s">
        <v>52</v>
      </c>
      <c r="R18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values('0','{TABLA}:{REGISTRO}:{CAMPO}','PN_REF_BANCARIAS',12,'{KEY}',1,12,null,null,'CTIPOCUENTAREFERENCIA',null,0);</v>
      </c>
      <c r="S18" s="5" t="s">
        <v>52</v>
      </c>
    </row>
    <row r="19" spans="1:19">
      <c r="A19" s="1">
        <v>13</v>
      </c>
      <c r="B19" s="4" t="s">
        <v>57</v>
      </c>
      <c r="C19" s="4" t="s">
        <v>63</v>
      </c>
      <c r="D19" s="8" t="s">
        <v>84</v>
      </c>
      <c r="E19" s="4" t="s">
        <v>66</v>
      </c>
      <c r="F19" s="4" t="s">
        <v>88</v>
      </c>
      <c r="G19" s="4" t="s">
        <v>60</v>
      </c>
      <c r="H19" s="4" t="s">
        <v>88</v>
      </c>
      <c r="I19" s="4">
        <v>1</v>
      </c>
      <c r="J19" s="4" t="s">
        <v>97</v>
      </c>
      <c r="P19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('0','{TABLA}:{REGISTRO}:{CAMPO}',1,13,'PN_REF_BANCARIAS','C','NULL',null,'TPERSONAREFERENCIASBANCARIAS','CCUENTA',null,0);</v>
      </c>
      <c r="Q19" s="5" t="s">
        <v>52</v>
      </c>
      <c r="R19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values('0','{TABLA}:{REGISTRO}:{CAMPO}','PN_REF_BANCARIAS',13,'{KEY}',1,13,null,null,'CCUENTA',null,0);</v>
      </c>
      <c r="S19" s="5" t="s">
        <v>52</v>
      </c>
    </row>
    <row r="20" spans="1:19" ht="22.5">
      <c r="A20" s="1">
        <v>14</v>
      </c>
      <c r="B20" s="4" t="s">
        <v>57</v>
      </c>
      <c r="C20" s="4" t="s">
        <v>63</v>
      </c>
      <c r="D20" s="8" t="s">
        <v>84</v>
      </c>
      <c r="E20" s="4" t="s">
        <v>66</v>
      </c>
      <c r="F20" s="4" t="s">
        <v>89</v>
      </c>
      <c r="G20" s="4" t="s">
        <v>60</v>
      </c>
      <c r="H20" s="4" t="s">
        <v>89</v>
      </c>
      <c r="I20" s="4">
        <v>1</v>
      </c>
      <c r="J20" s="4" t="s">
        <v>97</v>
      </c>
      <c r="P20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('0','{TABLA}:{REGISTRO}:{CAMPO}',1,14,'PN_REF_BANCARIAS','C','NULL',null,'TPERSONAREFERENCIASBANCARIAS','CPERSONA_EMPRESABANCARIA',null,0);</v>
      </c>
      <c r="Q20" s="5" t="s">
        <v>52</v>
      </c>
      <c r="R20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values('0','{TABLA}:{REGISTRO}:{CAMPO}','PN_REF_BANCARIAS',14,'{KEY}',1,14,null,null,'CPERSONA_EMPRESABANCARIA',null,0);</v>
      </c>
      <c r="S20" s="5" t="s">
        <v>52</v>
      </c>
    </row>
    <row r="21" spans="1:19">
      <c r="A21" s="1">
        <v>15</v>
      </c>
      <c r="B21" s="4" t="s">
        <v>57</v>
      </c>
      <c r="C21" s="4" t="s">
        <v>63</v>
      </c>
      <c r="D21" s="8" t="s">
        <v>84</v>
      </c>
      <c r="E21" s="4" t="s">
        <v>66</v>
      </c>
      <c r="F21" s="4" t="s">
        <v>90</v>
      </c>
      <c r="G21" s="4" t="s">
        <v>60</v>
      </c>
      <c r="H21" s="4" t="s">
        <v>90</v>
      </c>
      <c r="I21" s="4">
        <v>1</v>
      </c>
      <c r="J21" s="4" t="s">
        <v>97</v>
      </c>
      <c r="P21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('0','{TABLA}:{REGISTRO}:{CAMPO}',1,15,'PN_REF_BANCARIAS','C','NULL',null,'TPERSONAREFERENCIASBANCARIAS','NOMBREINSTITUCION',null,0);</v>
      </c>
      <c r="Q21" s="5" t="s">
        <v>52</v>
      </c>
      <c r="R21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values('0','{TABLA}:{REGISTRO}:{CAMPO}','PN_REF_BANCARIAS',15,'{KEY}',1,15,null,null,'NOMBREINSTITUCION',null,0);</v>
      </c>
      <c r="S21" s="5" t="s">
        <v>52</v>
      </c>
    </row>
    <row r="22" spans="1:19">
      <c r="A22" s="1">
        <v>16</v>
      </c>
      <c r="B22" s="4" t="s">
        <v>57</v>
      </c>
      <c r="C22" s="4" t="s">
        <v>63</v>
      </c>
      <c r="D22" s="8" t="s">
        <v>84</v>
      </c>
      <c r="E22" s="4" t="s">
        <v>66</v>
      </c>
      <c r="F22" s="4" t="s">
        <v>91</v>
      </c>
      <c r="G22" s="4" t="s">
        <v>60</v>
      </c>
      <c r="H22" s="4" t="s">
        <v>91</v>
      </c>
      <c r="I22" s="4">
        <v>1</v>
      </c>
      <c r="J22" s="4" t="s">
        <v>97</v>
      </c>
      <c r="P22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('0','{TABLA}:{REGISTRO}:{CAMPO}',1,16,'PN_REF_BANCARIAS','C','NULL',null,'TPERSONAREFERENCIASBANCARIAS','CMONEDA',null,0);</v>
      </c>
      <c r="Q22" s="5" t="s">
        <v>52</v>
      </c>
      <c r="R22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values('0','{TABLA}:{REGISTRO}:{CAMPO}','PN_REF_BANCARIAS',16,'{KEY}',1,16,null,null,'CMONEDA',null,0);</v>
      </c>
      <c r="S22" s="5" t="s">
        <v>52</v>
      </c>
    </row>
    <row r="23" spans="1:19">
      <c r="A23" s="1">
        <v>17</v>
      </c>
      <c r="B23" s="4" t="s">
        <v>57</v>
      </c>
      <c r="C23" s="4" t="s">
        <v>63</v>
      </c>
      <c r="D23" s="8" t="s">
        <v>84</v>
      </c>
      <c r="E23" s="4" t="s">
        <v>66</v>
      </c>
      <c r="F23" s="4" t="s">
        <v>92</v>
      </c>
      <c r="G23" s="4" t="s">
        <v>60</v>
      </c>
      <c r="H23" s="4" t="s">
        <v>92</v>
      </c>
      <c r="I23" s="4">
        <v>1</v>
      </c>
      <c r="J23" s="4" t="s">
        <v>97</v>
      </c>
      <c r="P23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('0','{TABLA}:{REGISTRO}:{CAMPO}',1,17,'PN_REF_BANCARIAS','C','NULL',null,'TPERSONAREFERENCIASBANCARIAS','CCIFRASALDO',null,0);</v>
      </c>
      <c r="Q23" s="5" t="s">
        <v>52</v>
      </c>
      <c r="R23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values('0','{TABLA}:{REGISTRO}:{CAMPO}','PN_REF_BANCARIAS',17,'{KEY}',1,17,null,null,'CCIFRASALDO',null,0);</v>
      </c>
      <c r="S23" s="5" t="s">
        <v>52</v>
      </c>
    </row>
    <row r="24" spans="1:19">
      <c r="A24" s="1">
        <v>18</v>
      </c>
      <c r="B24" s="4" t="s">
        <v>57</v>
      </c>
      <c r="C24" s="4" t="s">
        <v>63</v>
      </c>
      <c r="D24" s="8" t="s">
        <v>84</v>
      </c>
      <c r="E24" s="4" t="s">
        <v>66</v>
      </c>
      <c r="F24" s="4" t="s">
        <v>93</v>
      </c>
      <c r="G24" s="4" t="s">
        <v>60</v>
      </c>
      <c r="H24" s="4" t="s">
        <v>93</v>
      </c>
      <c r="I24" s="4">
        <v>1</v>
      </c>
      <c r="J24" s="4" t="s">
        <v>97</v>
      </c>
      <c r="P24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('0','{TABLA}:{REGISTRO}:{CAMPO}',1,18,'PN_REF_BANCARIAS','C','NULL',null,'TPERSONAREFERENCIASBANCARIAS','FAPERTURA',null,0);</v>
      </c>
      <c r="Q24" s="5" t="s">
        <v>52</v>
      </c>
      <c r="R24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values('0','{TABLA}:{REGISTRO}:{CAMPO}','PN_REF_BANCARIAS',18,'{KEY}',1,18,null,null,'FAPERTURA',null,0);</v>
      </c>
      <c r="S24" s="5" t="s">
        <v>52</v>
      </c>
    </row>
    <row r="25" spans="1:19">
      <c r="A25" s="1">
        <v>19</v>
      </c>
      <c r="B25" s="4" t="s">
        <v>57</v>
      </c>
      <c r="C25" s="4" t="s">
        <v>63</v>
      </c>
      <c r="D25" s="8" t="s">
        <v>84</v>
      </c>
      <c r="E25" s="4" t="s">
        <v>66</v>
      </c>
      <c r="F25" s="4" t="s">
        <v>94</v>
      </c>
      <c r="G25" s="4" t="s">
        <v>60</v>
      </c>
      <c r="H25" s="4" t="s">
        <v>94</v>
      </c>
      <c r="I25" s="4">
        <v>1</v>
      </c>
      <c r="J25" s="4" t="s">
        <v>97</v>
      </c>
      <c r="P25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('0','{TABLA}:{REGISTRO}:{CAMPO}',1,19,'PN_REF_BANCARIAS','C','NULL',null,'TPERSONAREFERENCIASBANCARIAS','NUMEROPROTESTOS',null,0);</v>
      </c>
      <c r="Q25" s="5" t="s">
        <v>52</v>
      </c>
      <c r="R25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values('0','{TABLA}:{REGISTRO}:{CAMPO}','PN_REF_BANCARIAS',19,'{KEY}',1,19,null,null,'NUMEROPROTESTOS',null,0);</v>
      </c>
      <c r="S25" s="5" t="s">
        <v>52</v>
      </c>
    </row>
    <row r="26" spans="1:19">
      <c r="A26" s="1">
        <v>20</v>
      </c>
      <c r="B26" s="4" t="s">
        <v>57</v>
      </c>
      <c r="C26" s="4" t="s">
        <v>63</v>
      </c>
      <c r="D26" s="8" t="s">
        <v>84</v>
      </c>
      <c r="E26" s="4" t="s">
        <v>66</v>
      </c>
      <c r="F26" s="4" t="s">
        <v>95</v>
      </c>
      <c r="G26" s="4" t="s">
        <v>60</v>
      </c>
      <c r="H26" s="4" t="s">
        <v>95</v>
      </c>
      <c r="I26" s="4">
        <v>1</v>
      </c>
      <c r="J26" s="4" t="s">
        <v>97</v>
      </c>
      <c r="P26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('0','{TABLA}:{REGISTRO}:{CAMPO}',1,20,'PN_REF_BANCARIAS','C','NULL',null,'TPERSONAREFERENCIASBANCARIAS','CERRADA',null,0);</v>
      </c>
      <c r="Q26" s="5" t="s">
        <v>52</v>
      </c>
      <c r="R26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values('0','{TABLA}:{REGISTRO}:{CAMPO}','PN_REF_BANCARIAS',20,'{KEY}',1,20,null,null,'CERRADA',null,0);</v>
      </c>
      <c r="S26" s="5" t="s">
        <v>52</v>
      </c>
    </row>
    <row r="27" spans="1:19">
      <c r="A27" s="1">
        <v>21</v>
      </c>
      <c r="B27" s="4" t="s">
        <v>57</v>
      </c>
      <c r="C27" s="4" t="s">
        <v>63</v>
      </c>
      <c r="D27" s="8" t="s">
        <v>84</v>
      </c>
      <c r="E27" s="4" t="s">
        <v>66</v>
      </c>
      <c r="F27" s="4" t="s">
        <v>96</v>
      </c>
      <c r="G27" s="4" t="s">
        <v>60</v>
      </c>
      <c r="H27" s="4" t="s">
        <v>96</v>
      </c>
      <c r="I27" s="4">
        <v>1</v>
      </c>
      <c r="J27" s="4" t="s">
        <v>97</v>
      </c>
      <c r="P27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('0','{TABLA}:{REGISTRO}:{CAMPO}',1,21,'PN_REF_BANCARIAS','C','NULL',null,'TPERSONAREFERENCIASBANCARIAS','NOMBRETITULAR',null,0);</v>
      </c>
      <c r="Q27" s="5" t="s">
        <v>52</v>
      </c>
      <c r="R27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values('0','{TABLA}:{REGISTRO}:{CAMPO}','PN_REF_BANCARIAS',21,'{KEY}',1,21,null,null,'NOMBRETITULAR',null,0);</v>
      </c>
      <c r="S27" s="5" t="s">
        <v>52</v>
      </c>
    </row>
    <row r="28" spans="1:19">
      <c r="A28" s="1">
        <v>22</v>
      </c>
      <c r="B28" s="4" t="s">
        <v>57</v>
      </c>
      <c r="C28" s="4" t="s">
        <v>63</v>
      </c>
      <c r="D28" s="8" t="s">
        <v>84</v>
      </c>
      <c r="E28" s="4" t="s">
        <v>66</v>
      </c>
      <c r="F28" s="4" t="s">
        <v>86</v>
      </c>
      <c r="G28" s="4" t="s">
        <v>60</v>
      </c>
      <c r="H28" s="4" t="s">
        <v>86</v>
      </c>
      <c r="I28" s="4">
        <v>1</v>
      </c>
      <c r="J28" s="4" t="s">
        <v>97</v>
      </c>
      <c r="P28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('0','{TABLA}:{REGISTRO}:{CAMPO}',1,22,'PN_REF_BANCARIAS','C','NULL',null,'TPERSONAREFERENCIASBANCARIAS','CUSUARIO_MODIFICACION',null,0);</v>
      </c>
      <c r="Q28" s="5" t="s">
        <v>52</v>
      </c>
      <c r="R28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values('0','{TABLA}:{REGISTRO}:{CAMPO}','PN_REF_BANCARIAS',22,'{KEY}',1,22,null,null,'CUSUARIO_MODIFICACION',null,0);</v>
      </c>
      <c r="S28" s="5" t="s">
        <v>52</v>
      </c>
    </row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1"/>
  <headerFooter alignWithMargins="0">
    <oddHeader>&amp;C&amp;A</oddHeader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A4" sqref="A4"/>
    </sheetView>
  </sheetViews>
  <sheetFormatPr baseColWidth="10" defaultColWidth="9.140625" defaultRowHeight="12.75"/>
  <sheetData>
    <row r="1" spans="1:1">
      <c r="A1" s="1" t="str">
        <f>'Map-Detail'!U4</f>
        <v>insert into TESTRUCTURAMENSAJEMAPEO (CESTRUCTURA_DESTINO, CNOMBRE_DESTINO, CESTRUCTURA_ORIGEN, SECUENCIA, CNOMBRE_ORIGEN, REGISTRO_DESTINO, ORDEN, REGISTRO_ORIGEN, TABLA, CAMPO, DETALLE, VERSIONCONTROL) values('0','{TABLA}:{REGISTRO}:{CAMPO}','MAP',1,'{KEY}',1,1,null,null,'NOMBRE',null,0);</v>
      </c>
    </row>
    <row r="2" spans="1:1">
      <c r="A2" s="1" t="s">
        <v>69</v>
      </c>
    </row>
    <row r="3" spans="1:1">
      <c r="A3" s="1" t="e">
        <f>'Map-Detail'!#REF!</f>
        <v>#REF!</v>
      </c>
    </row>
    <row r="4" spans="1:1">
      <c r="A4" s="1" t="e">
        <f>'Map-Detail'!#REF!</f>
        <v>#REF!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45"/>
  <sheetViews>
    <sheetView defaultGridColor="0" colorId="9" zoomScale="80" zoomScaleNormal="80" workbookViewId="0">
      <selection activeCell="F8" sqref="F8"/>
    </sheetView>
  </sheetViews>
  <sheetFormatPr baseColWidth="10" defaultColWidth="11.42578125" defaultRowHeight="11.25"/>
  <cols>
    <col min="1" max="1" width="6.28515625" style="1" customWidth="1"/>
    <col min="2" max="2" width="18.85546875" style="1" bestFit="1" customWidth="1"/>
    <col min="3" max="3" width="18.85546875" style="1" customWidth="1"/>
    <col min="4" max="4" width="36.28515625" style="1" customWidth="1"/>
    <col min="5" max="5" width="78.140625" style="1" customWidth="1"/>
    <col min="6" max="6" width="26.85546875" style="1" customWidth="1"/>
    <col min="7" max="7" width="11.42578125" style="1"/>
    <col min="8" max="8" width="2.28515625" style="5" customWidth="1"/>
    <col min="9" max="9" width="30.7109375" style="1" customWidth="1"/>
    <col min="10" max="10" width="1.85546875" style="5" customWidth="1"/>
    <col min="11" max="11" width="42.140625" style="1" customWidth="1"/>
    <col min="12" max="12" width="2.7109375" style="5" customWidth="1"/>
    <col min="13" max="16384" width="11.42578125" style="1"/>
  </cols>
  <sheetData>
    <row r="1" spans="1:12">
      <c r="D1" s="2" t="s">
        <v>0</v>
      </c>
      <c r="E1" s="1" t="s">
        <v>5</v>
      </c>
      <c r="F1" s="1" t="s">
        <v>1</v>
      </c>
      <c r="H1" s="5" t="s">
        <v>52</v>
      </c>
      <c r="J1" s="5" t="s">
        <v>52</v>
      </c>
      <c r="L1" s="5" t="s">
        <v>52</v>
      </c>
    </row>
    <row r="2" spans="1:12">
      <c r="D2" s="2"/>
      <c r="E2" s="1" t="s">
        <v>7</v>
      </c>
      <c r="H2" s="5" t="s">
        <v>52</v>
      </c>
      <c r="J2" s="5" t="s">
        <v>52</v>
      </c>
      <c r="L2" s="5" t="s">
        <v>52</v>
      </c>
    </row>
    <row r="3" spans="1:12">
      <c r="D3" s="2"/>
      <c r="H3" s="5" t="s">
        <v>52</v>
      </c>
      <c r="J3" s="5" t="s">
        <v>52</v>
      </c>
      <c r="L3" s="5" t="s">
        <v>52</v>
      </c>
    </row>
    <row r="4" spans="1:12">
      <c r="F4" s="1" t="str">
        <f>CONCATENATE("insert into testructuramensajemapeodestino(CESTRUCTURA_DESTINO,CNOMBRE_DESTINO,REGISTRO_DESTINO,SECUENCIA,CESTRUCTURA_ORIGEN,VERSIONCONTROL,OPERACION,CAMPO) values ('0','ctl:{CAMPO}',1,")</f>
        <v>insert into testructuramensajemapeodestino(CESTRUCTURA_DESTINO,CNOMBRE_DESTINO,REGISTRO_DESTINO,SECUENCIA,CESTRUCTURA_ORIGEN,VERSIONCONTROL,OPERACION,CAMPO) values ('0','ctl:{CAMPO}',1,</v>
      </c>
      <c r="G4" s="1" t="str">
        <f>CONCATENATE("insert into testructuramensajemapeo(cestructura_destino,cnombre_destino,cestructura_origen,secuencia,cnombre_origen,registro_destino,versioncontrol,orden,registro_origen) values('0','ctl:{CAMPO}','",D5,"',")</f>
        <v>insert into testructuramensajemapeo(cestructura_destino,cnombre_destino,cestructura_origen,secuencia,cnombre_origen,registro_destino,versioncontrol,orden,registro_origen) values('0','ctl:{CAMPO}','SWIFT',</v>
      </c>
      <c r="H4" s="5" t="s">
        <v>52</v>
      </c>
      <c r="I4" s="1" t="str">
        <f>CONCATENATE("insert into testructuramensajemapeodestino(CESTRUCTURA_DESTINO,CNOMBRE_DESTINO,REGISTRO_DESTINO,SECUENCIA,CESTRUCTURA_ORIGEN,VERSIONCONTROL,OPERACIoN,CAMPO) values ('SWIFT','")</f>
        <v>insert into testructuramensajemapeodestino(CESTRUCTURA_DESTINO,CNOMBRE_DESTINO,REGISTRO_DESTINO,SECUENCIA,CESTRUCTURA_ORIGEN,VERSIONCONTROL,OPERACIoN,CAMPO) values ('SWIFT','</v>
      </c>
      <c r="J4" s="5" t="s">
        <v>52</v>
      </c>
      <c r="K4" s="1" t="str">
        <f>CONCATENATE("insert into testructuramensajemapeo(cestructura_destino,cnombre_destino,cestructura_origen,secuencia,cnombre_origen,registro_destino,versioncontrol,orden,registro_origen,campo) values('SWIFT','")</f>
        <v>insert into testructuramensajemapeo(cestructura_destino,cnombre_destino,cestructura_origen,secuencia,cnombre_origen,registro_destino,versioncontrol,orden,registro_origen,campo) values('SWIFT','</v>
      </c>
      <c r="L4" s="5" t="s">
        <v>52</v>
      </c>
    </row>
    <row r="5" spans="1:12">
      <c r="A5" s="2" t="s">
        <v>2</v>
      </c>
      <c r="B5" s="2" t="s">
        <v>3</v>
      </c>
      <c r="C5" s="2" t="s">
        <v>1</v>
      </c>
      <c r="D5" s="1" t="s">
        <v>6</v>
      </c>
      <c r="E5" s="1" t="s">
        <v>4</v>
      </c>
      <c r="H5" s="5" t="s">
        <v>52</v>
      </c>
      <c r="J5" s="5" t="s">
        <v>52</v>
      </c>
      <c r="L5" s="5" t="s">
        <v>52</v>
      </c>
    </row>
    <row r="6" spans="1:12">
      <c r="D6" s="3" t="str">
        <f>CONCATENATE("insert into testructuramensajecamposid(CESTRUCTURA,CNOMBRE) values ('",D5,"','")</f>
        <v>insert into testructuramensajecamposid(CESTRUCTURA,CNOMBRE) values ('SWIFT','</v>
      </c>
      <c r="E6" s="3" t="str">
        <f>CONCATENATE(E5,D5,"','")</f>
        <v>insert into testructuramensajecampos(CESTRUCTURA,CNOMBRE,FHASTA,VERSIONCONTROL,FDESDE,ORDEN) values ('SWIFT','</v>
      </c>
      <c r="H6" s="5" t="s">
        <v>52</v>
      </c>
      <c r="J6" s="5" t="s">
        <v>52</v>
      </c>
      <c r="L6" s="5" t="s">
        <v>52</v>
      </c>
    </row>
    <row r="7" spans="1:12">
      <c r="A7" s="1">
        <v>1</v>
      </c>
      <c r="B7" s="4" t="s">
        <v>8</v>
      </c>
      <c r="C7" s="4" t="s">
        <v>30</v>
      </c>
      <c r="D7" s="1" t="str">
        <f>CONCATENATE($D$6,B7,"');")</f>
        <v>insert into testructuramensajecamposid(CESTRUCTURA,CNOMBRE) values ('SWIFT','1.applicationId');</v>
      </c>
      <c r="E7" s="1" t="str">
        <f>CONCATENATE($E$6,B7,"',",$E$1,",0,",$E$2,",",A7,");")</f>
        <v>insert into testructuramensajecampos(CESTRUCTURA,CNOMBRE,FHASTA,VERSIONCONTROL,FDESDE,ORDEN) values ('SWIFT','1.applicationId',fncfhasta(),0,fncsysdate(),1);</v>
      </c>
      <c r="F7" s="1" t="str">
        <f>CONCATENATE($F$4,A7,",'",$D$5,"',0,'C','",C7,"');")</f>
        <v>insert into testructuramensajemapeodestino(CESTRUCTURA_DESTINO,CNOMBRE_DESTINO,REGISTRO_DESTINO,SECUENCIA,CESTRUCTURA_ORIGEN,VERSIONCONTROL,OPERACION,CAMPO) values ('0','ctl:{CAMPO}',1,1,'SWIFT',0,'C','APPLICATION_ID');</v>
      </c>
      <c r="G7" s="1" t="str">
        <f>CONCATENATE($G$4,"",A7,",'",B7,"',1,0,",A7,",1",");")</f>
        <v>insert into testructuramensajemapeo(cestructura_destino,cnombre_destino,cestructura_origen,secuencia,cnombre_origen,registro_destino,versioncontrol,orden,registro_origen) values('0','ctl:{CAMPO}','SWIFT',1,'1.applicationId',1,0,1,1);</v>
      </c>
      <c r="H7" s="5" t="s">
        <v>52</v>
      </c>
      <c r="I7" s="1" t="str">
        <f>CONCATENATE($I$4,B7,"',0,",A7,",'0',0,'C','",C7,"');")</f>
        <v>insert into testructuramensajemapeodestino(CESTRUCTURA_DESTINO,CNOMBRE_DESTINO,REGISTRO_DESTINO,SECUENCIA,CESTRUCTURA_ORIGEN,VERSIONCONTROL,OPERACIoN,CAMPO) values ('SWIFT','1.applicationId',0,1,'0',0,'C','APPLICATION_ID');</v>
      </c>
      <c r="J7" s="5" t="s">
        <v>52</v>
      </c>
      <c r="K7" s="1" t="str">
        <f>CONCATENATE($K$4,B7,"','0',",A7,",'","ctl:{CAMPO}","',0,0,",A7,",0,'",C7,"');")</f>
        <v>insert into testructuramensajemapeo(cestructura_destino,cnombre_destino,cestructura_origen,secuencia,cnombre_origen,registro_destino,versioncontrol,orden,registro_origen,campo) values('SWIFT','1.applicationId','0',1,'ctl:{CAMPO}',0,0,1,0,'APPLICATION_ID');</v>
      </c>
      <c r="L7" s="5" t="s">
        <v>52</v>
      </c>
    </row>
    <row r="8" spans="1:12">
      <c r="A8" s="1">
        <v>2</v>
      </c>
      <c r="B8" s="1" t="s">
        <v>9</v>
      </c>
      <c r="C8" s="1" t="s">
        <v>31</v>
      </c>
      <c r="D8" s="1" t="str">
        <f t="shared" ref="D8:D30" si="0">CONCATENATE($D$6,B8,"');")</f>
        <v>insert into testructuramensajecamposid(CESTRUCTURA,CNOMBRE) values ('SWIFT','1.logicalTerminal');</v>
      </c>
      <c r="E8" s="1" t="str">
        <f t="shared" ref="E8:E30" si="1">CONCATENATE($E$6,B8,"',",$E$1,",0,",$E$2,",",A8,");")</f>
        <v>insert into testructuramensajecampos(CESTRUCTURA,CNOMBRE,FHASTA,VERSIONCONTROL,FDESDE,ORDEN) values ('SWIFT','1.logicalTerminal',fncfhasta(),0,fncsysdate(),2);</v>
      </c>
      <c r="F8" s="1" t="str">
        <f t="shared" ref="F8:F30" si="2">CONCATENATE($F$4,A8,",'",$D$5,"',0,'C','",C8,"');")</f>
        <v>insert into testructuramensajemapeodestino(CESTRUCTURA_DESTINO,CNOMBRE_DESTINO,REGISTRO_DESTINO,SECUENCIA,CESTRUCTURA_ORIGEN,VERSIONCONTROL,OPERACION,CAMPO) values ('0','ctl:{CAMPO}',1,2,'SWIFT',0,'C','LOGICAL_TERMINAL');</v>
      </c>
      <c r="G8" s="1" t="str">
        <f t="shared" ref="G8:G30" si="3">CONCATENATE($G$4,"",A8,",'",B8,"',1,0,",A8,",1",");")</f>
        <v>insert into testructuramensajemapeo(cestructura_destino,cnombre_destino,cestructura_origen,secuencia,cnombre_origen,registro_destino,versioncontrol,orden,registro_origen) values('0','ctl:{CAMPO}','SWIFT',2,'1.logicalTerminal',1,0,2,1);</v>
      </c>
      <c r="H8" s="5" t="s">
        <v>52</v>
      </c>
      <c r="I8" s="1" t="str">
        <f t="shared" ref="I8:I30" si="4">CONCATENATE($I$4,B8,"',0,",A8,",'0',0,'C','",C8,"');")</f>
        <v>insert into testructuramensajemapeodestino(CESTRUCTURA_DESTINO,CNOMBRE_DESTINO,REGISTRO_DESTINO,SECUENCIA,CESTRUCTURA_ORIGEN,VERSIONCONTROL,OPERACIoN,CAMPO) values ('SWIFT','1.logicalTerminal',0,2,'0',0,'C','LOGICAL_TERMINAL');</v>
      </c>
      <c r="J8" s="5" t="s">
        <v>52</v>
      </c>
      <c r="K8" s="1" t="str">
        <f t="shared" ref="K8:K30" si="5">CONCATENATE($K$4,B8,"','0',",A8,",'","ctl:{CAMPO}","',0,0,",A8,",0,'",C8,"');")</f>
        <v>insert into testructuramensajemapeo(cestructura_destino,cnombre_destino,cestructura_origen,secuencia,cnombre_origen,registro_destino,versioncontrol,orden,registro_origen,campo) values('SWIFT','1.logicalTerminal','0',2,'ctl:{CAMPO}',0,0,2,0,'LOGICAL_TERMINAL');</v>
      </c>
      <c r="L8" s="5" t="s">
        <v>52</v>
      </c>
    </row>
    <row r="9" spans="1:12">
      <c r="A9" s="1">
        <v>3</v>
      </c>
      <c r="B9" s="1" t="s">
        <v>10</v>
      </c>
      <c r="C9" s="1" t="s">
        <v>32</v>
      </c>
      <c r="D9" s="1" t="str">
        <f t="shared" si="0"/>
        <v>insert into testructuramensajecamposid(CESTRUCTURA,CNOMBRE) values ('SWIFT','1.serviceId');</v>
      </c>
      <c r="E9" s="1" t="str">
        <f t="shared" si="1"/>
        <v>insert into testructuramensajecampos(CESTRUCTURA,CNOMBRE,FHASTA,VERSIONCONTROL,FDESDE,ORDEN) values ('SWIFT','1.serviceId',fncfhasta(),0,fncsysdate(),3);</v>
      </c>
      <c r="F9" s="1" t="str">
        <f t="shared" si="2"/>
        <v>insert into testructuramensajemapeodestino(CESTRUCTURA_DESTINO,CNOMBRE_DESTINO,REGISTRO_DESTINO,SECUENCIA,CESTRUCTURA_ORIGEN,VERSIONCONTROL,OPERACION,CAMPO) values ('0','ctl:{CAMPO}',1,3,'SWIFT',0,'C','SERVICE_ID');</v>
      </c>
      <c r="G9" s="1" t="str">
        <f t="shared" si="3"/>
        <v>insert into testructuramensajemapeo(cestructura_destino,cnombre_destino,cestructura_origen,secuencia,cnombre_origen,registro_destino,versioncontrol,orden,registro_origen) values('0','ctl:{CAMPO}','SWIFT',3,'1.serviceId',1,0,3,1);</v>
      </c>
      <c r="H9" s="5" t="s">
        <v>52</v>
      </c>
      <c r="I9" s="1" t="str">
        <f t="shared" si="4"/>
        <v>insert into testructuramensajemapeodestino(CESTRUCTURA_DESTINO,CNOMBRE_DESTINO,REGISTRO_DESTINO,SECUENCIA,CESTRUCTURA_ORIGEN,VERSIONCONTROL,OPERACIoN,CAMPO) values ('SWIFT','1.serviceId',0,3,'0',0,'C','SERVICE_ID');</v>
      </c>
      <c r="J9" s="5" t="s">
        <v>52</v>
      </c>
      <c r="K9" s="1" t="str">
        <f t="shared" si="5"/>
        <v>insert into testructuramensajemapeo(cestructura_destino,cnombre_destino,cestructura_origen,secuencia,cnombre_origen,registro_destino,versioncontrol,orden,registro_origen,campo) values('SWIFT','1.serviceId','0',3,'ctl:{CAMPO}',0,0,3,0,'SERVICE_ID');</v>
      </c>
      <c r="L9" s="5" t="s">
        <v>52</v>
      </c>
    </row>
    <row r="10" spans="1:12">
      <c r="A10" s="1">
        <v>4</v>
      </c>
      <c r="B10" s="1" t="s">
        <v>11</v>
      </c>
      <c r="C10" s="1" t="s">
        <v>33</v>
      </c>
      <c r="D10" s="1" t="str">
        <f t="shared" si="0"/>
        <v>insert into testructuramensajecamposid(CESTRUCTURA,CNOMBRE) values ('SWIFT','2.messagePriority');</v>
      </c>
      <c r="E10" s="1" t="str">
        <f t="shared" si="1"/>
        <v>insert into testructuramensajecampos(CESTRUCTURA,CNOMBRE,FHASTA,VERSIONCONTROL,FDESDE,ORDEN) values ('SWIFT','2.messagePriority',fncfhasta(),0,fncsysdate(),4);</v>
      </c>
      <c r="F10" s="1" t="str">
        <f t="shared" si="2"/>
        <v>insert into testructuramensajemapeodestino(CESTRUCTURA_DESTINO,CNOMBRE_DESTINO,REGISTRO_DESTINO,SECUENCIA,CESTRUCTURA_ORIGEN,VERSIONCONTROL,OPERACION,CAMPO) values ('0','ctl:{CAMPO}',1,4,'SWIFT',0,'C','MESSAGE_PRIORITY');</v>
      </c>
      <c r="G10" s="1" t="str">
        <f t="shared" si="3"/>
        <v>insert into testructuramensajemapeo(cestructura_destino,cnombre_destino,cestructura_origen,secuencia,cnombre_origen,registro_destino,versioncontrol,orden,registro_origen) values('0','ctl:{CAMPO}','SWIFT',4,'2.messagePriority',1,0,4,1);</v>
      </c>
      <c r="H10" s="5" t="s">
        <v>52</v>
      </c>
      <c r="I10" s="1" t="str">
        <f t="shared" si="4"/>
        <v>insert into testructuramensajemapeodestino(CESTRUCTURA_DESTINO,CNOMBRE_DESTINO,REGISTRO_DESTINO,SECUENCIA,CESTRUCTURA_ORIGEN,VERSIONCONTROL,OPERACIoN,CAMPO) values ('SWIFT','2.messagePriority',0,4,'0',0,'C','MESSAGE_PRIORITY');</v>
      </c>
      <c r="J10" s="5" t="s">
        <v>52</v>
      </c>
      <c r="K10" s="1" t="str">
        <f t="shared" si="5"/>
        <v>insert into testructuramensajemapeo(cestructura_destino,cnombre_destino,cestructura_origen,secuencia,cnombre_origen,registro_destino,versioncontrol,orden,registro_origen,campo) values('SWIFT','2.messagePriority','0',4,'ctl:{CAMPO}',0,0,4,0,'MESSAGE_PRIORITY');</v>
      </c>
      <c r="L10" s="5" t="s">
        <v>52</v>
      </c>
    </row>
    <row r="11" spans="1:12">
      <c r="A11" s="1">
        <v>5</v>
      </c>
      <c r="B11" s="1" t="s">
        <v>12</v>
      </c>
      <c r="C11" s="1" t="s">
        <v>34</v>
      </c>
      <c r="D11" s="1" t="str">
        <f t="shared" si="0"/>
        <v>insert into testructuramensajecamposid(CESTRUCTURA,CNOMBRE) values ('SWIFT','4.20.1');</v>
      </c>
      <c r="E11" s="1" t="str">
        <f t="shared" si="1"/>
        <v>insert into testructuramensajecampos(CESTRUCTURA,CNOMBRE,FHASTA,VERSIONCONTROL,FDESDE,ORDEN) values ('SWIFT','4.20.1',fncfhasta(),0,fncsysdate(),5);</v>
      </c>
      <c r="F11" s="1" t="str">
        <f t="shared" si="2"/>
        <v>insert into testructuramensajemapeodestino(CESTRUCTURA_DESTINO,CNOMBRE_DESTINO,REGISTRO_DESTINO,SECUENCIA,CESTRUCTURA_ORIGEN,VERSIONCONTROL,OPERACION,CAMPO) values ('0','ctl:{CAMPO}',1,5,'SWIFT',0,'C','SENDER_REFERENCE');</v>
      </c>
      <c r="G11" s="1" t="str">
        <f t="shared" si="3"/>
        <v>insert into testructuramensajemapeo(cestructura_destino,cnombre_destino,cestructura_origen,secuencia,cnombre_origen,registro_destino,versioncontrol,orden,registro_origen) values('0','ctl:{CAMPO}','SWIFT',5,'4.20.1',1,0,5,1);</v>
      </c>
      <c r="H11" s="5" t="s">
        <v>52</v>
      </c>
      <c r="I11" s="1" t="str">
        <f t="shared" si="4"/>
        <v>insert into testructuramensajemapeodestino(CESTRUCTURA_DESTINO,CNOMBRE_DESTINO,REGISTRO_DESTINO,SECUENCIA,CESTRUCTURA_ORIGEN,VERSIONCONTROL,OPERACIoN,CAMPO) values ('SWIFT','4.20.1',0,5,'0',0,'C','SENDER_REFERENCE');</v>
      </c>
      <c r="J11" s="5" t="s">
        <v>52</v>
      </c>
      <c r="K11" s="1" t="str">
        <f t="shared" si="5"/>
        <v>insert into testructuramensajemapeo(cestructura_destino,cnombre_destino,cestructura_origen,secuencia,cnombre_origen,registro_destino,versioncontrol,orden,registro_origen,campo) values('SWIFT','4.20.1','0',5,'ctl:{CAMPO}',0,0,5,0,'SENDER_REFERENCE');</v>
      </c>
      <c r="L11" s="5" t="s">
        <v>52</v>
      </c>
    </row>
    <row r="12" spans="1:12">
      <c r="A12" s="1">
        <v>6</v>
      </c>
      <c r="B12" s="1" t="s">
        <v>13</v>
      </c>
      <c r="C12" s="1" t="s">
        <v>35</v>
      </c>
      <c r="D12" s="1" t="str">
        <f t="shared" si="0"/>
        <v>insert into testructuramensajecamposid(CESTRUCTURA,CNOMBRE) values ('SWIFT','4.23B.1');</v>
      </c>
      <c r="E12" s="1" t="str">
        <f t="shared" si="1"/>
        <v>insert into testructuramensajecampos(CESTRUCTURA,CNOMBRE,FHASTA,VERSIONCONTROL,FDESDE,ORDEN) values ('SWIFT','4.23B.1',fncfhasta(),0,fncsysdate(),6);</v>
      </c>
      <c r="F12" s="1" t="str">
        <f t="shared" si="2"/>
        <v>insert into testructuramensajemapeodestino(CESTRUCTURA_DESTINO,CNOMBRE_DESTINO,REGISTRO_DESTINO,SECUENCIA,CESTRUCTURA_ORIGEN,VERSIONCONTROL,OPERACION,CAMPO) values ('0','ctl:{CAMPO}',1,6,'SWIFT',0,'C','BANK_OPERATION_CODE');</v>
      </c>
      <c r="G12" s="1" t="str">
        <f t="shared" si="3"/>
        <v>insert into testructuramensajemapeo(cestructura_destino,cnombre_destino,cestructura_origen,secuencia,cnombre_origen,registro_destino,versioncontrol,orden,registro_origen) values('0','ctl:{CAMPO}','SWIFT',6,'4.23B.1',1,0,6,1);</v>
      </c>
      <c r="H12" s="5" t="s">
        <v>52</v>
      </c>
      <c r="I12" s="1" t="str">
        <f t="shared" si="4"/>
        <v>insert into testructuramensajemapeodestino(CESTRUCTURA_DESTINO,CNOMBRE_DESTINO,REGISTRO_DESTINO,SECUENCIA,CESTRUCTURA_ORIGEN,VERSIONCONTROL,OPERACIoN,CAMPO) values ('SWIFT','4.23B.1',0,6,'0',0,'C','BANK_OPERATION_CODE');</v>
      </c>
      <c r="J12" s="5" t="s">
        <v>52</v>
      </c>
      <c r="K12" s="1" t="str">
        <f t="shared" si="5"/>
        <v>insert into testructuramensajemapeo(cestructura_destino,cnombre_destino,cestructura_origen,secuencia,cnombre_origen,registro_destino,versioncontrol,orden,registro_origen,campo) values('SWIFT','4.23B.1','0',6,'ctl:{CAMPO}',0,0,6,0,'BANK_OPERATION_CODE');</v>
      </c>
      <c r="L12" s="5" t="s">
        <v>52</v>
      </c>
    </row>
    <row r="13" spans="1:12">
      <c r="A13" s="1">
        <v>7</v>
      </c>
      <c r="B13" s="1" t="s">
        <v>14</v>
      </c>
      <c r="C13" s="1" t="s">
        <v>36</v>
      </c>
      <c r="D13" s="1" t="str">
        <f t="shared" si="0"/>
        <v>insert into testructuramensajecamposid(CESTRUCTURA,CNOMBRE) values ('SWIFT','4.32A.1');</v>
      </c>
      <c r="E13" s="1" t="str">
        <f t="shared" si="1"/>
        <v>insert into testructuramensajecampos(CESTRUCTURA,CNOMBRE,FHASTA,VERSIONCONTROL,FDESDE,ORDEN) values ('SWIFT','4.32A.1',fncfhasta(),0,fncsysdate(),7);</v>
      </c>
      <c r="F13" s="1" t="str">
        <f t="shared" si="2"/>
        <v>insert into testructuramensajemapeodestino(CESTRUCTURA_DESTINO,CNOMBRE_DESTINO,REGISTRO_DESTINO,SECUENCIA,CESTRUCTURA_ORIGEN,VERSIONCONTROL,OPERACION,CAMPO) values ('0','ctl:{CAMPO}',1,7,'SWIFT',0,'C','OPERATION_DATE');</v>
      </c>
      <c r="G13" s="1" t="str">
        <f t="shared" si="3"/>
        <v>insert into testructuramensajemapeo(cestructura_destino,cnombre_destino,cestructura_origen,secuencia,cnombre_origen,registro_destino,versioncontrol,orden,registro_origen) values('0','ctl:{CAMPO}','SWIFT',7,'4.32A.1',1,0,7,1);</v>
      </c>
      <c r="H13" s="5" t="s">
        <v>52</v>
      </c>
      <c r="I13" s="1" t="str">
        <f t="shared" si="4"/>
        <v>insert into testructuramensajemapeodestino(CESTRUCTURA_DESTINO,CNOMBRE_DESTINO,REGISTRO_DESTINO,SECUENCIA,CESTRUCTURA_ORIGEN,VERSIONCONTROL,OPERACIoN,CAMPO) values ('SWIFT','4.32A.1',0,7,'0',0,'C','OPERATION_DATE');</v>
      </c>
      <c r="J13" s="5" t="s">
        <v>52</v>
      </c>
      <c r="K13" s="1" t="str">
        <f t="shared" si="5"/>
        <v>insert into testructuramensajemapeo(cestructura_destino,cnombre_destino,cestructura_origen,secuencia,cnombre_origen,registro_destino,versioncontrol,orden,registro_origen,campo) values('SWIFT','4.32A.1','0',7,'ctl:{CAMPO}',0,0,7,0,'OPERATION_DATE');</v>
      </c>
      <c r="L13" s="5" t="s">
        <v>52</v>
      </c>
    </row>
    <row r="14" spans="1:12">
      <c r="A14" s="1">
        <v>8</v>
      </c>
      <c r="B14" s="1" t="s">
        <v>15</v>
      </c>
      <c r="C14" s="1" t="s">
        <v>37</v>
      </c>
      <c r="D14" s="1" t="str">
        <f t="shared" si="0"/>
        <v>insert into testructuramensajecamposid(CESTRUCTURA,CNOMBRE) values ('SWIFT','4.32A.2');</v>
      </c>
      <c r="E14" s="1" t="str">
        <f t="shared" si="1"/>
        <v>insert into testructuramensajecampos(CESTRUCTURA,CNOMBRE,FHASTA,VERSIONCONTROL,FDESDE,ORDEN) values ('SWIFT','4.32A.2',fncfhasta(),0,fncsysdate(),8);</v>
      </c>
      <c r="F14" s="1" t="str">
        <f t="shared" si="2"/>
        <v>insert into testructuramensajemapeodestino(CESTRUCTURA_DESTINO,CNOMBRE_DESTINO,REGISTRO_DESTINO,SECUENCIA,CESTRUCTURA_ORIGEN,VERSIONCONTROL,OPERACION,CAMPO) values ('0','ctl:{CAMPO}',1,8,'SWIFT',0,'C','OPERATION_CURRENCY');</v>
      </c>
      <c r="G14" s="1" t="str">
        <f t="shared" si="3"/>
        <v>insert into testructuramensajemapeo(cestructura_destino,cnombre_destino,cestructura_origen,secuencia,cnombre_origen,registro_destino,versioncontrol,orden,registro_origen) values('0','ctl:{CAMPO}','SWIFT',8,'4.32A.2',1,0,8,1);</v>
      </c>
      <c r="H14" s="5" t="s">
        <v>52</v>
      </c>
      <c r="I14" s="1" t="str">
        <f t="shared" si="4"/>
        <v>insert into testructuramensajemapeodestino(CESTRUCTURA_DESTINO,CNOMBRE_DESTINO,REGISTRO_DESTINO,SECUENCIA,CESTRUCTURA_ORIGEN,VERSIONCONTROL,OPERACIoN,CAMPO) values ('SWIFT','4.32A.2',0,8,'0',0,'C','OPERATION_CURRENCY');</v>
      </c>
      <c r="J14" s="5" t="s">
        <v>52</v>
      </c>
      <c r="K14" s="1" t="str">
        <f t="shared" si="5"/>
        <v>insert into testructuramensajemapeo(cestructura_destino,cnombre_destino,cestructura_origen,secuencia,cnombre_origen,registro_destino,versioncontrol,orden,registro_origen,campo) values('SWIFT','4.32A.2','0',8,'ctl:{CAMPO}',0,0,8,0,'OPERATION_CURRENCY');</v>
      </c>
      <c r="L14" s="5" t="s">
        <v>52</v>
      </c>
    </row>
    <row r="15" spans="1:12">
      <c r="A15" s="1">
        <v>9</v>
      </c>
      <c r="B15" s="1" t="s">
        <v>16</v>
      </c>
      <c r="C15" s="1" t="s">
        <v>38</v>
      </c>
      <c r="D15" s="1" t="str">
        <f t="shared" si="0"/>
        <v>insert into testructuramensajecamposid(CESTRUCTURA,CNOMBRE) values ('SWIFT','4.32A.3');</v>
      </c>
      <c r="E15" s="1" t="str">
        <f t="shared" si="1"/>
        <v>insert into testructuramensajecampos(CESTRUCTURA,CNOMBRE,FHASTA,VERSIONCONTROL,FDESDE,ORDEN) values ('SWIFT','4.32A.3',fncfhasta(),0,fncsysdate(),9);</v>
      </c>
      <c r="F15" s="1" t="str">
        <f t="shared" si="2"/>
        <v>insert into testructuramensajemapeodestino(CESTRUCTURA_DESTINO,CNOMBRE_DESTINO,REGISTRO_DESTINO,SECUENCIA,CESTRUCTURA_ORIGEN,VERSIONCONTROL,OPERACION,CAMPO) values ('0','ctl:{CAMPO}',1,9,'SWIFT',0,'C','OPERATION_VALUE');</v>
      </c>
      <c r="G15" s="1" t="str">
        <f t="shared" si="3"/>
        <v>insert into testructuramensajemapeo(cestructura_destino,cnombre_destino,cestructura_origen,secuencia,cnombre_origen,registro_destino,versioncontrol,orden,registro_origen) values('0','ctl:{CAMPO}','SWIFT',9,'4.32A.3',1,0,9,1);</v>
      </c>
      <c r="H15" s="5" t="s">
        <v>52</v>
      </c>
      <c r="I15" s="1" t="str">
        <f t="shared" si="4"/>
        <v>insert into testructuramensajemapeodestino(CESTRUCTURA_DESTINO,CNOMBRE_DESTINO,REGISTRO_DESTINO,SECUENCIA,CESTRUCTURA_ORIGEN,VERSIONCONTROL,OPERACIoN,CAMPO) values ('SWIFT','4.32A.3',0,9,'0',0,'C','OPERATION_VALUE');</v>
      </c>
      <c r="J15" s="5" t="s">
        <v>52</v>
      </c>
      <c r="K15" s="1" t="str">
        <f t="shared" si="5"/>
        <v>insert into testructuramensajemapeo(cestructura_destino,cnombre_destino,cestructura_origen,secuencia,cnombre_origen,registro_destino,versioncontrol,orden,registro_origen,campo) values('SWIFT','4.32A.3','0',9,'ctl:{CAMPO}',0,0,9,0,'OPERATION_VALUE');</v>
      </c>
      <c r="L15" s="5" t="s">
        <v>52</v>
      </c>
    </row>
    <row r="16" spans="1:12">
      <c r="A16" s="1">
        <v>10</v>
      </c>
      <c r="B16" s="1" t="s">
        <v>17</v>
      </c>
      <c r="C16" s="1" t="s">
        <v>39</v>
      </c>
      <c r="D16" s="1" t="str">
        <f t="shared" si="0"/>
        <v>insert into testructuramensajecamposid(CESTRUCTURA,CNOMBRE) values ('SWIFT','4.33B.1');</v>
      </c>
      <c r="E16" s="1" t="str">
        <f t="shared" si="1"/>
        <v>insert into testructuramensajecampos(CESTRUCTURA,CNOMBRE,FHASTA,VERSIONCONTROL,FDESDE,ORDEN) values ('SWIFT','4.33B.1',fncfhasta(),0,fncsysdate(),10);</v>
      </c>
      <c r="F16" s="1" t="str">
        <f t="shared" si="2"/>
        <v>insert into testructuramensajemapeodestino(CESTRUCTURA_DESTINO,CNOMBRE_DESTINO,REGISTRO_DESTINO,SECUENCIA,CESTRUCTURA_ORIGEN,VERSIONCONTROL,OPERACION,CAMPO) values ('0','ctl:{CAMPO}',1,10,'SWIFT',0,'C','INSTRUCTION_CURRENCY');</v>
      </c>
      <c r="G16" s="1" t="str">
        <f t="shared" si="3"/>
        <v>insert into testructuramensajemapeo(cestructura_destino,cnombre_destino,cestructura_origen,secuencia,cnombre_origen,registro_destino,versioncontrol,orden,registro_origen) values('0','ctl:{CAMPO}','SWIFT',10,'4.33B.1',1,0,10,1);</v>
      </c>
      <c r="H16" s="5" t="s">
        <v>52</v>
      </c>
      <c r="I16" s="1" t="str">
        <f t="shared" si="4"/>
        <v>insert into testructuramensajemapeodestino(CESTRUCTURA_DESTINO,CNOMBRE_DESTINO,REGISTRO_DESTINO,SECUENCIA,CESTRUCTURA_ORIGEN,VERSIONCONTROL,OPERACIoN,CAMPO) values ('SWIFT','4.33B.1',0,10,'0',0,'C','INSTRUCTION_CURRENCY');</v>
      </c>
      <c r="J16" s="5" t="s">
        <v>52</v>
      </c>
      <c r="K16" s="1" t="str">
        <f t="shared" si="5"/>
        <v>insert into testructuramensajemapeo(cestructura_destino,cnombre_destino,cestructura_origen,secuencia,cnombre_origen,registro_destino,versioncontrol,orden,registro_origen,campo) values('SWIFT','4.33B.1','0',10,'ctl:{CAMPO}',0,0,10,0,'INSTRUCTION_CURRENCY');</v>
      </c>
      <c r="L16" s="5" t="s">
        <v>52</v>
      </c>
    </row>
    <row r="17" spans="1:12">
      <c r="A17" s="1">
        <v>11</v>
      </c>
      <c r="B17" s="1" t="s">
        <v>18</v>
      </c>
      <c r="C17" s="1" t="s">
        <v>40</v>
      </c>
      <c r="D17" s="1" t="str">
        <f t="shared" si="0"/>
        <v>insert into testructuramensajecamposid(CESTRUCTURA,CNOMBRE) values ('SWIFT','4.33B.2');</v>
      </c>
      <c r="E17" s="1" t="str">
        <f t="shared" si="1"/>
        <v>insert into testructuramensajecampos(CESTRUCTURA,CNOMBRE,FHASTA,VERSIONCONTROL,FDESDE,ORDEN) values ('SWIFT','4.33B.2',fncfhasta(),0,fncsysdate(),11);</v>
      </c>
      <c r="F17" s="1" t="str">
        <f t="shared" si="2"/>
        <v>insert into testructuramensajemapeodestino(CESTRUCTURA_DESTINO,CNOMBRE_DESTINO,REGISTRO_DESTINO,SECUENCIA,CESTRUCTURA_ORIGEN,VERSIONCONTROL,OPERACION,CAMPO) values ('0','ctl:{CAMPO}',1,11,'SWIFT',0,'C','INSTRUCTION_VALUE');</v>
      </c>
      <c r="G17" s="1" t="str">
        <f t="shared" si="3"/>
        <v>insert into testructuramensajemapeo(cestructura_destino,cnombre_destino,cestructura_origen,secuencia,cnombre_origen,registro_destino,versioncontrol,orden,registro_origen) values('0','ctl:{CAMPO}','SWIFT',11,'4.33B.2',1,0,11,1);</v>
      </c>
      <c r="H17" s="5" t="s">
        <v>52</v>
      </c>
      <c r="I17" s="1" t="str">
        <f t="shared" si="4"/>
        <v>insert into testructuramensajemapeodestino(CESTRUCTURA_DESTINO,CNOMBRE_DESTINO,REGISTRO_DESTINO,SECUENCIA,CESTRUCTURA_ORIGEN,VERSIONCONTROL,OPERACIoN,CAMPO) values ('SWIFT','4.33B.2',0,11,'0',0,'C','INSTRUCTION_VALUE');</v>
      </c>
      <c r="J17" s="5" t="s">
        <v>52</v>
      </c>
      <c r="K17" s="1" t="str">
        <f t="shared" si="5"/>
        <v>insert into testructuramensajemapeo(cestructura_destino,cnombre_destino,cestructura_origen,secuencia,cnombre_origen,registro_destino,versioncontrol,orden,registro_origen,campo) values('SWIFT','4.33B.2','0',11,'ctl:{CAMPO}',0,0,11,0,'INSTRUCTION_VALUE');</v>
      </c>
      <c r="L17" s="5" t="s">
        <v>52</v>
      </c>
    </row>
    <row r="18" spans="1:12">
      <c r="A18" s="1">
        <v>12</v>
      </c>
      <c r="B18" s="1" t="s">
        <v>19</v>
      </c>
      <c r="C18" s="1" t="s">
        <v>41</v>
      </c>
      <c r="D18" s="1" t="str">
        <f t="shared" si="0"/>
        <v>insert into testructuramensajecamposid(CESTRUCTURA,CNOMBRE) values ('SWIFT','4.50K.1');</v>
      </c>
      <c r="E18" s="1" t="str">
        <f t="shared" si="1"/>
        <v>insert into testructuramensajecampos(CESTRUCTURA,CNOMBRE,FHASTA,VERSIONCONTROL,FDESDE,ORDEN) values ('SWIFT','4.50K.1',fncfhasta(),0,fncsysdate(),12);</v>
      </c>
      <c r="F18" s="1" t="str">
        <f t="shared" si="2"/>
        <v>insert into testructuramensajemapeodestino(CESTRUCTURA_DESTINO,CNOMBRE_DESTINO,REGISTRO_DESTINO,SECUENCIA,CESTRUCTURA_ORIGEN,VERSIONCONTROL,OPERACION,CAMPO) values ('0','ctl:{CAMPO}',1,12,'SWIFT',0,'C','ORIGIN_ACCOUNT');</v>
      </c>
      <c r="G18" s="1" t="str">
        <f t="shared" si="3"/>
        <v>insert into testructuramensajemapeo(cestructura_destino,cnombre_destino,cestructura_origen,secuencia,cnombre_origen,registro_destino,versioncontrol,orden,registro_origen) values('0','ctl:{CAMPO}','SWIFT',12,'4.50K.1',1,0,12,1);</v>
      </c>
      <c r="H18" s="5" t="s">
        <v>52</v>
      </c>
      <c r="I18" s="1" t="str">
        <f t="shared" si="4"/>
        <v>insert into testructuramensajemapeodestino(CESTRUCTURA_DESTINO,CNOMBRE_DESTINO,REGISTRO_DESTINO,SECUENCIA,CESTRUCTURA_ORIGEN,VERSIONCONTROL,OPERACIoN,CAMPO) values ('SWIFT','4.50K.1',0,12,'0',0,'C','ORIGIN_ACCOUNT');</v>
      </c>
      <c r="J18" s="5" t="s">
        <v>52</v>
      </c>
      <c r="K18" s="1" t="str">
        <f t="shared" si="5"/>
        <v>insert into testructuramensajemapeo(cestructura_destino,cnombre_destino,cestructura_origen,secuencia,cnombre_origen,registro_destino,versioncontrol,orden,registro_origen,campo) values('SWIFT','4.50K.1','0',12,'ctl:{CAMPO}',0,0,12,0,'ORIGIN_ACCOUNT');</v>
      </c>
      <c r="L18" s="5" t="s">
        <v>52</v>
      </c>
    </row>
    <row r="19" spans="1:12">
      <c r="A19" s="1">
        <v>13</v>
      </c>
      <c r="B19" s="1" t="s">
        <v>20</v>
      </c>
      <c r="C19" s="1" t="s">
        <v>42</v>
      </c>
      <c r="D19" s="1" t="str">
        <f t="shared" si="0"/>
        <v>insert into testructuramensajecamposid(CESTRUCTURA,CNOMBRE) values ('SWIFT','4.50K.2');</v>
      </c>
      <c r="E19" s="1" t="str">
        <f t="shared" si="1"/>
        <v>insert into testructuramensajecampos(CESTRUCTURA,CNOMBRE,FHASTA,VERSIONCONTROL,FDESDE,ORDEN) values ('SWIFT','4.50K.2',fncfhasta(),0,fncsysdate(),13);</v>
      </c>
      <c r="F19" s="1" t="str">
        <f t="shared" si="2"/>
        <v>insert into testructuramensajemapeodestino(CESTRUCTURA_DESTINO,CNOMBRE_DESTINO,REGISTRO_DESTINO,SECUENCIA,CESTRUCTURA_ORIGEN,VERSIONCONTROL,OPERACION,CAMPO) values ('0','ctl:{CAMPO}',1,13,'SWIFT',0,'C','ORIGIN_NAME_ADD');</v>
      </c>
      <c r="G19" s="1" t="str">
        <f t="shared" si="3"/>
        <v>insert into testructuramensajemapeo(cestructura_destino,cnombre_destino,cestructura_origen,secuencia,cnombre_origen,registro_destino,versioncontrol,orden,registro_origen) values('0','ctl:{CAMPO}','SWIFT',13,'4.50K.2',1,0,13,1);</v>
      </c>
      <c r="H19" s="5" t="s">
        <v>52</v>
      </c>
      <c r="I19" s="1" t="str">
        <f t="shared" si="4"/>
        <v>insert into testructuramensajemapeodestino(CESTRUCTURA_DESTINO,CNOMBRE_DESTINO,REGISTRO_DESTINO,SECUENCIA,CESTRUCTURA_ORIGEN,VERSIONCONTROL,OPERACIoN,CAMPO) values ('SWIFT','4.50K.2',0,13,'0',0,'C','ORIGIN_NAME_ADD');</v>
      </c>
      <c r="J19" s="5" t="s">
        <v>52</v>
      </c>
      <c r="K19" s="1" t="str">
        <f t="shared" si="5"/>
        <v>insert into testructuramensajemapeo(cestructura_destino,cnombre_destino,cestructura_origen,secuencia,cnombre_origen,registro_destino,versioncontrol,orden,registro_origen,campo) values('SWIFT','4.50K.2','0',13,'ctl:{CAMPO}',0,0,13,0,'ORIGIN_NAME_ADD');</v>
      </c>
      <c r="L19" s="5" t="s">
        <v>52</v>
      </c>
    </row>
    <row r="20" spans="1:12">
      <c r="A20" s="1">
        <v>14</v>
      </c>
      <c r="B20" s="1" t="s">
        <v>21</v>
      </c>
      <c r="C20" s="1" t="s">
        <v>43</v>
      </c>
      <c r="D20" s="1" t="str">
        <f t="shared" si="0"/>
        <v>insert into testructuramensajecamposid(CESTRUCTURA,CNOMBRE) values ('SWIFT','4.53A.1');</v>
      </c>
      <c r="E20" s="1" t="str">
        <f t="shared" si="1"/>
        <v>insert into testructuramensajecampos(CESTRUCTURA,CNOMBRE,FHASTA,VERSIONCONTROL,FDESDE,ORDEN) values ('SWIFT','4.53A.1',fncfhasta(),0,fncsysdate(),14);</v>
      </c>
      <c r="F20" s="1" t="str">
        <f t="shared" si="2"/>
        <v>insert into testructuramensajemapeodestino(CESTRUCTURA_DESTINO,CNOMBRE_DESTINO,REGISTRO_DESTINO,SECUENCIA,CESTRUCTURA_ORIGEN,VERSIONCONTROL,OPERACION,CAMPO) values ('0','ctl:{CAMPO}',1,14,'SWIFT',0,'C','SENDER_CORRESPONDANT');</v>
      </c>
      <c r="G20" s="1" t="str">
        <f t="shared" si="3"/>
        <v>insert into testructuramensajemapeo(cestructura_destino,cnombre_destino,cestructura_origen,secuencia,cnombre_origen,registro_destino,versioncontrol,orden,registro_origen) values('0','ctl:{CAMPO}','SWIFT',14,'4.53A.1',1,0,14,1);</v>
      </c>
      <c r="H20" s="5" t="s">
        <v>52</v>
      </c>
      <c r="I20" s="1" t="str">
        <f t="shared" si="4"/>
        <v>insert into testructuramensajemapeodestino(CESTRUCTURA_DESTINO,CNOMBRE_DESTINO,REGISTRO_DESTINO,SECUENCIA,CESTRUCTURA_ORIGEN,VERSIONCONTROL,OPERACIoN,CAMPO) values ('SWIFT','4.53A.1',0,14,'0',0,'C','SENDER_CORRESPONDANT');</v>
      </c>
      <c r="J20" s="5" t="s">
        <v>52</v>
      </c>
      <c r="K20" s="1" t="str">
        <f t="shared" si="5"/>
        <v>insert into testructuramensajemapeo(cestructura_destino,cnombre_destino,cestructura_origen,secuencia,cnombre_origen,registro_destino,versioncontrol,orden,registro_origen,campo) values('SWIFT','4.53A.1','0',14,'ctl:{CAMPO}',0,0,14,0,'SENDER_CORRESPONDANT');</v>
      </c>
      <c r="L20" s="5" t="s">
        <v>52</v>
      </c>
    </row>
    <row r="21" spans="1:12">
      <c r="A21" s="1">
        <v>15</v>
      </c>
      <c r="B21" s="1" t="s">
        <v>22</v>
      </c>
      <c r="C21" s="1" t="s">
        <v>44</v>
      </c>
      <c r="D21" s="1" t="str">
        <f t="shared" si="0"/>
        <v>insert into testructuramensajecamposid(CESTRUCTURA,CNOMBRE) values ('SWIFT','4.54A.1');</v>
      </c>
      <c r="E21" s="1" t="str">
        <f t="shared" si="1"/>
        <v>insert into testructuramensajecampos(CESTRUCTURA,CNOMBRE,FHASTA,VERSIONCONTROL,FDESDE,ORDEN) values ('SWIFT','4.54A.1',fncfhasta(),0,fncsysdate(),15);</v>
      </c>
      <c r="F21" s="1" t="str">
        <f t="shared" si="2"/>
        <v>insert into testructuramensajemapeodestino(CESTRUCTURA_DESTINO,CNOMBRE_DESTINO,REGISTRO_DESTINO,SECUENCIA,CESTRUCTURA_ORIGEN,VERSIONCONTROL,OPERACION,CAMPO) values ('0','ctl:{CAMPO}',1,15,'SWIFT',0,'C','RECEIVER_CORRESPONDANT');</v>
      </c>
      <c r="G21" s="1" t="str">
        <f t="shared" si="3"/>
        <v>insert into testructuramensajemapeo(cestructura_destino,cnombre_destino,cestructura_origen,secuencia,cnombre_origen,registro_destino,versioncontrol,orden,registro_origen) values('0','ctl:{CAMPO}','SWIFT',15,'4.54A.1',1,0,15,1);</v>
      </c>
      <c r="H21" s="5" t="s">
        <v>52</v>
      </c>
      <c r="I21" s="1" t="str">
        <f t="shared" si="4"/>
        <v>insert into testructuramensajemapeodestino(CESTRUCTURA_DESTINO,CNOMBRE_DESTINO,REGISTRO_DESTINO,SECUENCIA,CESTRUCTURA_ORIGEN,VERSIONCONTROL,OPERACIoN,CAMPO) values ('SWIFT','4.54A.1',0,15,'0',0,'C','RECEIVER_CORRESPONDANT');</v>
      </c>
      <c r="J21" s="5" t="s">
        <v>52</v>
      </c>
      <c r="K21" s="1" t="str">
        <f t="shared" si="5"/>
        <v>insert into testructuramensajemapeo(cestructura_destino,cnombre_destino,cestructura_origen,secuencia,cnombre_origen,registro_destino,versioncontrol,orden,registro_origen,campo) values('SWIFT','4.54A.1','0',15,'ctl:{CAMPO}',0,0,15,0,'RECEIVER_CORRESPONDANT');</v>
      </c>
      <c r="L21" s="5" t="s">
        <v>52</v>
      </c>
    </row>
    <row r="22" spans="1:12">
      <c r="A22" s="1">
        <v>16</v>
      </c>
      <c r="B22" s="1" t="s">
        <v>23</v>
      </c>
      <c r="C22" s="1" t="s">
        <v>45</v>
      </c>
      <c r="D22" s="1" t="str">
        <f t="shared" si="0"/>
        <v>insert into testructuramensajecamposid(CESTRUCTURA,CNOMBRE) values ('SWIFT','4.57D.2');</v>
      </c>
      <c r="E22" s="1" t="str">
        <f t="shared" si="1"/>
        <v>insert into testructuramensajecampos(CESTRUCTURA,CNOMBRE,FHASTA,VERSIONCONTROL,FDESDE,ORDEN) values ('SWIFT','4.57D.2',fncfhasta(),0,fncsysdate(),16);</v>
      </c>
      <c r="F22" s="1" t="str">
        <f t="shared" si="2"/>
        <v>insert into testructuramensajemapeodestino(CESTRUCTURA_DESTINO,CNOMBRE_DESTINO,REGISTRO_DESTINO,SECUENCIA,CESTRUCTURA_ORIGEN,VERSIONCONTROL,OPERACION,CAMPO) values ('0','ctl:{CAMPO}',1,16,'SWIFT',0,'C','ACCOUNT_ADDRESS');</v>
      </c>
      <c r="G22" s="1" t="str">
        <f t="shared" si="3"/>
        <v>insert into testructuramensajemapeo(cestructura_destino,cnombre_destino,cestructura_origen,secuencia,cnombre_origen,registro_destino,versioncontrol,orden,registro_origen) values('0','ctl:{CAMPO}','SWIFT',16,'4.57D.2',1,0,16,1);</v>
      </c>
      <c r="H22" s="5" t="s">
        <v>52</v>
      </c>
      <c r="I22" s="1" t="str">
        <f t="shared" si="4"/>
        <v>insert into testructuramensajemapeodestino(CESTRUCTURA_DESTINO,CNOMBRE_DESTINO,REGISTRO_DESTINO,SECUENCIA,CESTRUCTURA_ORIGEN,VERSIONCONTROL,OPERACIoN,CAMPO) values ('SWIFT','4.57D.2',0,16,'0',0,'C','ACCOUNT_ADDRESS');</v>
      </c>
      <c r="J22" s="5" t="s">
        <v>52</v>
      </c>
      <c r="K22" s="1" t="str">
        <f t="shared" si="5"/>
        <v>insert into testructuramensajemapeo(cestructura_destino,cnombre_destino,cestructura_origen,secuencia,cnombre_origen,registro_destino,versioncontrol,orden,registro_origen,campo) values('SWIFT','4.57D.2','0',16,'ctl:{CAMPO}',0,0,16,0,'ACCOUNT_ADDRESS');</v>
      </c>
      <c r="L22" s="5" t="s">
        <v>52</v>
      </c>
    </row>
    <row r="23" spans="1:12">
      <c r="A23" s="1">
        <v>17</v>
      </c>
      <c r="B23" s="1" t="s">
        <v>24</v>
      </c>
      <c r="C23" s="1" t="s">
        <v>46</v>
      </c>
      <c r="D23" s="1" t="str">
        <f t="shared" si="0"/>
        <v>insert into testructuramensajecamposid(CESTRUCTURA,CNOMBRE) values ('SWIFT','4.59.1');</v>
      </c>
      <c r="E23" s="1" t="str">
        <f t="shared" si="1"/>
        <v>insert into testructuramensajecampos(CESTRUCTURA,CNOMBRE,FHASTA,VERSIONCONTROL,FDESDE,ORDEN) values ('SWIFT','4.59.1',fncfhasta(),0,fncsysdate(),17);</v>
      </c>
      <c r="F23" s="1" t="str">
        <f t="shared" si="2"/>
        <v>insert into testructuramensajemapeodestino(CESTRUCTURA_DESTINO,CNOMBRE_DESTINO,REGISTRO_DESTINO,SECUENCIA,CESTRUCTURA_ORIGEN,VERSIONCONTROL,OPERACION,CAMPO) values ('0','ctl:{CAMPO}',1,17,'SWIFT',0,'C','BENEFICIARY_ACCOUNT');</v>
      </c>
      <c r="G23" s="1" t="str">
        <f t="shared" si="3"/>
        <v>insert into testructuramensajemapeo(cestructura_destino,cnombre_destino,cestructura_origen,secuencia,cnombre_origen,registro_destino,versioncontrol,orden,registro_origen) values('0','ctl:{CAMPO}','SWIFT',17,'4.59.1',1,0,17,1);</v>
      </c>
      <c r="H23" s="5" t="s">
        <v>52</v>
      </c>
      <c r="I23" s="1" t="str">
        <f t="shared" si="4"/>
        <v>insert into testructuramensajemapeodestino(CESTRUCTURA_DESTINO,CNOMBRE_DESTINO,REGISTRO_DESTINO,SECUENCIA,CESTRUCTURA_ORIGEN,VERSIONCONTROL,OPERACIoN,CAMPO) values ('SWIFT','4.59.1',0,17,'0',0,'C','BENEFICIARY_ACCOUNT');</v>
      </c>
      <c r="J23" s="5" t="s">
        <v>52</v>
      </c>
      <c r="K23" s="1" t="str">
        <f t="shared" si="5"/>
        <v>insert into testructuramensajemapeo(cestructura_destino,cnombre_destino,cestructura_origen,secuencia,cnombre_origen,registro_destino,versioncontrol,orden,registro_origen,campo) values('SWIFT','4.59.1','0',17,'ctl:{CAMPO}',0,0,17,0,'BENEFICIARY_ACCOUNT');</v>
      </c>
      <c r="L23" s="5" t="s">
        <v>52</v>
      </c>
    </row>
    <row r="24" spans="1:12">
      <c r="A24" s="1">
        <v>18</v>
      </c>
      <c r="B24" s="1" t="s">
        <v>25</v>
      </c>
      <c r="C24" s="1" t="s">
        <v>47</v>
      </c>
      <c r="D24" s="1" t="str">
        <f t="shared" si="0"/>
        <v>insert into testructuramensajecamposid(CESTRUCTURA,CNOMBRE) values ('SWIFT','4.59.2');</v>
      </c>
      <c r="E24" s="1" t="str">
        <f t="shared" si="1"/>
        <v>insert into testructuramensajecampos(CESTRUCTURA,CNOMBRE,FHASTA,VERSIONCONTROL,FDESDE,ORDEN) values ('SWIFT','4.59.2',fncfhasta(),0,fncsysdate(),18);</v>
      </c>
      <c r="F24" s="1" t="str">
        <f t="shared" si="2"/>
        <v>insert into testructuramensajemapeodestino(CESTRUCTURA_DESTINO,CNOMBRE_DESTINO,REGISTRO_DESTINO,SECUENCIA,CESTRUCTURA_ORIGEN,VERSIONCONTROL,OPERACION,CAMPO) values ('0','ctl:{CAMPO}',1,18,'SWIFT',0,'C','BENEFICIARY_ADDRESS');</v>
      </c>
      <c r="G24" s="1" t="str">
        <f t="shared" si="3"/>
        <v>insert into testructuramensajemapeo(cestructura_destino,cnombre_destino,cestructura_origen,secuencia,cnombre_origen,registro_destino,versioncontrol,orden,registro_origen) values('0','ctl:{CAMPO}','SWIFT',18,'4.59.2',1,0,18,1);</v>
      </c>
      <c r="H24" s="5" t="s">
        <v>52</v>
      </c>
      <c r="I24" s="1" t="str">
        <f t="shared" si="4"/>
        <v>insert into testructuramensajemapeodestino(CESTRUCTURA_DESTINO,CNOMBRE_DESTINO,REGISTRO_DESTINO,SECUENCIA,CESTRUCTURA_ORIGEN,VERSIONCONTROL,OPERACIoN,CAMPO) values ('SWIFT','4.59.2',0,18,'0',0,'C','BENEFICIARY_ADDRESS');</v>
      </c>
      <c r="J24" s="5" t="s">
        <v>52</v>
      </c>
      <c r="K24" s="1" t="str">
        <f t="shared" si="5"/>
        <v>insert into testructuramensajemapeo(cestructura_destino,cnombre_destino,cestructura_origen,secuencia,cnombre_origen,registro_destino,versioncontrol,orden,registro_origen,campo) values('SWIFT','4.59.2','0',18,'ctl:{CAMPO}',0,0,18,0,'BENEFICIARY_ADDRESS');</v>
      </c>
      <c r="L24" s="5" t="s">
        <v>52</v>
      </c>
    </row>
    <row r="25" spans="1:12">
      <c r="A25" s="1">
        <v>19</v>
      </c>
      <c r="B25" s="1" t="s">
        <v>26</v>
      </c>
      <c r="C25" s="1" t="s">
        <v>48</v>
      </c>
      <c r="D25" s="1" t="str">
        <f t="shared" si="0"/>
        <v>insert into testructuramensajecamposid(CESTRUCTURA,CNOMBRE) values ('SWIFT','4.70.1');</v>
      </c>
      <c r="E25" s="1" t="str">
        <f t="shared" si="1"/>
        <v>insert into testructuramensajecampos(CESTRUCTURA,CNOMBRE,FHASTA,VERSIONCONTROL,FDESDE,ORDEN) values ('SWIFT','4.70.1',fncfhasta(),0,fncsysdate(),19);</v>
      </c>
      <c r="F25" s="1" t="str">
        <f t="shared" si="2"/>
        <v>insert into testructuramensajemapeodestino(CESTRUCTURA_DESTINO,CNOMBRE_DESTINO,REGISTRO_DESTINO,SECUENCIA,CESTRUCTURA_ORIGEN,VERSIONCONTROL,OPERACION,CAMPO) values ('0','ctl:{CAMPO}',1,19,'SWIFT',0,'C','REMITTANCE_DATA');</v>
      </c>
      <c r="G25" s="1" t="str">
        <f t="shared" si="3"/>
        <v>insert into testructuramensajemapeo(cestructura_destino,cnombre_destino,cestructura_origen,secuencia,cnombre_origen,registro_destino,versioncontrol,orden,registro_origen) values('0','ctl:{CAMPO}','SWIFT',19,'4.70.1',1,0,19,1);</v>
      </c>
      <c r="H25" s="5" t="s">
        <v>52</v>
      </c>
      <c r="I25" s="1" t="str">
        <f t="shared" si="4"/>
        <v>insert into testructuramensajemapeodestino(CESTRUCTURA_DESTINO,CNOMBRE_DESTINO,REGISTRO_DESTINO,SECUENCIA,CESTRUCTURA_ORIGEN,VERSIONCONTROL,OPERACIoN,CAMPO) values ('SWIFT','4.70.1',0,19,'0',0,'C','REMITTANCE_DATA');</v>
      </c>
      <c r="J25" s="5" t="s">
        <v>52</v>
      </c>
      <c r="K25" s="1" t="str">
        <f t="shared" si="5"/>
        <v>insert into testructuramensajemapeo(cestructura_destino,cnombre_destino,cestructura_origen,secuencia,cnombre_origen,registro_destino,versioncontrol,orden,registro_origen,campo) values('SWIFT','4.70.1','0',19,'ctl:{CAMPO}',0,0,19,0,'REMITTANCE_DATA');</v>
      </c>
      <c r="L25" s="5" t="s">
        <v>52</v>
      </c>
    </row>
    <row r="26" spans="1:12">
      <c r="A26" s="1">
        <v>20</v>
      </c>
      <c r="B26" s="1" t="s">
        <v>27</v>
      </c>
      <c r="C26" s="1" t="s">
        <v>49</v>
      </c>
      <c r="D26" s="1" t="str">
        <f t="shared" si="0"/>
        <v>insert into testructuramensajecamposid(CESTRUCTURA,CNOMBRE) values ('SWIFT','4.71A.1');</v>
      </c>
      <c r="E26" s="1" t="str">
        <f t="shared" si="1"/>
        <v>insert into testructuramensajecampos(CESTRUCTURA,CNOMBRE,FHASTA,VERSIONCONTROL,FDESDE,ORDEN) values ('SWIFT','4.71A.1',fncfhasta(),0,fncsysdate(),20);</v>
      </c>
      <c r="F26" s="1" t="str">
        <f t="shared" si="2"/>
        <v>insert into testructuramensajemapeodestino(CESTRUCTURA_DESTINO,CNOMBRE_DESTINO,REGISTRO_DESTINO,SECUENCIA,CESTRUCTURA_ORIGEN,VERSIONCONTROL,OPERACION,CAMPO) values ('0','ctl:{CAMPO}',1,20,'SWIFT',0,'C','CHARGES_DETAILS');</v>
      </c>
      <c r="G26" s="1" t="str">
        <f t="shared" si="3"/>
        <v>insert into testructuramensajemapeo(cestructura_destino,cnombre_destino,cestructura_origen,secuencia,cnombre_origen,registro_destino,versioncontrol,orden,registro_origen) values('0','ctl:{CAMPO}','SWIFT',20,'4.71A.1',1,0,20,1);</v>
      </c>
      <c r="H26" s="5" t="s">
        <v>52</v>
      </c>
      <c r="I26" s="1" t="str">
        <f t="shared" si="4"/>
        <v>insert into testructuramensajemapeodestino(CESTRUCTURA_DESTINO,CNOMBRE_DESTINO,REGISTRO_DESTINO,SECUENCIA,CESTRUCTURA_ORIGEN,VERSIONCONTROL,OPERACIoN,CAMPO) values ('SWIFT','4.71A.1',0,20,'0',0,'C','CHARGES_DETAILS');</v>
      </c>
      <c r="J26" s="5" t="s">
        <v>52</v>
      </c>
      <c r="K26" s="1" t="str">
        <f t="shared" si="5"/>
        <v>insert into testructuramensajemapeo(cestructura_destino,cnombre_destino,cestructura_origen,secuencia,cnombre_origen,registro_destino,versioncontrol,orden,registro_origen,campo) values('SWIFT','4.71A.1','0',20,'ctl:{CAMPO}',0,0,20,0,'CHARGES_DETAILS');</v>
      </c>
      <c r="L26" s="5" t="s">
        <v>52</v>
      </c>
    </row>
    <row r="27" spans="1:12">
      <c r="A27" s="1">
        <v>21</v>
      </c>
      <c r="B27" s="1" t="s">
        <v>28</v>
      </c>
      <c r="C27" s="1" t="s">
        <v>50</v>
      </c>
      <c r="D27" s="1" t="str">
        <f t="shared" si="0"/>
        <v>insert into testructuramensajecamposid(CESTRUCTURA,CNOMBRE) values ('SWIFT','5.CHK');</v>
      </c>
      <c r="E27" s="1" t="str">
        <f t="shared" si="1"/>
        <v>insert into testructuramensajecampos(CESTRUCTURA,CNOMBRE,FHASTA,VERSIONCONTROL,FDESDE,ORDEN) values ('SWIFT','5.CHK',fncfhasta(),0,fncsysdate(),21);</v>
      </c>
      <c r="F27" s="1" t="str">
        <f t="shared" si="2"/>
        <v>insert into testructuramensajemapeodestino(CESTRUCTURA_DESTINO,CNOMBRE_DESTINO,REGISTRO_DESTINO,SECUENCIA,CESTRUCTURA_ORIGEN,VERSIONCONTROL,OPERACION,CAMPO) values ('0','ctl:{CAMPO}',1,21,'SWIFT',0,'C','CHK');</v>
      </c>
      <c r="G27" s="1" t="str">
        <f t="shared" si="3"/>
        <v>insert into testructuramensajemapeo(cestructura_destino,cnombre_destino,cestructura_origen,secuencia,cnombre_origen,registro_destino,versioncontrol,orden,registro_origen) values('0','ctl:{CAMPO}','SWIFT',21,'5.CHK',1,0,21,1);</v>
      </c>
      <c r="H27" s="5" t="s">
        <v>52</v>
      </c>
      <c r="I27" s="1" t="str">
        <f t="shared" si="4"/>
        <v>insert into testructuramensajemapeodestino(CESTRUCTURA_DESTINO,CNOMBRE_DESTINO,REGISTRO_DESTINO,SECUENCIA,CESTRUCTURA_ORIGEN,VERSIONCONTROL,OPERACIoN,CAMPO) values ('SWIFT','5.CHK',0,21,'0',0,'C','CHK');</v>
      </c>
      <c r="J27" s="5" t="s">
        <v>52</v>
      </c>
      <c r="K27" s="1" t="str">
        <f t="shared" si="5"/>
        <v>insert into testructuramensajemapeo(cestructura_destino,cnombre_destino,cestructura_origen,secuencia,cnombre_origen,registro_destino,versioncontrol,orden,registro_origen,campo) values('SWIFT','5.CHK','0',21,'ctl:{CAMPO}',0,0,21,0,'CHK');</v>
      </c>
      <c r="L27" s="5" t="s">
        <v>52</v>
      </c>
    </row>
    <row r="28" spans="1:12">
      <c r="A28" s="1">
        <v>22</v>
      </c>
      <c r="B28" s="1" t="s">
        <v>29</v>
      </c>
      <c r="C28" s="1" t="s">
        <v>51</v>
      </c>
      <c r="D28" s="1" t="str">
        <f t="shared" si="0"/>
        <v>insert into testructuramensajecamposid(CESTRUCTURA,CNOMBRE) values ('SWIFT','5.MAC');</v>
      </c>
      <c r="E28" s="1" t="str">
        <f t="shared" si="1"/>
        <v>insert into testructuramensajecampos(CESTRUCTURA,CNOMBRE,FHASTA,VERSIONCONTROL,FDESDE,ORDEN) values ('SWIFT','5.MAC',fncfhasta(),0,fncsysdate(),22);</v>
      </c>
      <c r="F28" s="1" t="str">
        <f t="shared" si="2"/>
        <v>insert into testructuramensajemapeodestino(CESTRUCTURA_DESTINO,CNOMBRE_DESTINO,REGISTRO_DESTINO,SECUENCIA,CESTRUCTURA_ORIGEN,VERSIONCONTROL,OPERACION,CAMPO) values ('0','ctl:{CAMPO}',1,22,'SWIFT',0,'C','MAC');</v>
      </c>
      <c r="G28" s="1" t="str">
        <f t="shared" si="3"/>
        <v>insert into testructuramensajemapeo(cestructura_destino,cnombre_destino,cestructura_origen,secuencia,cnombre_origen,registro_destino,versioncontrol,orden,registro_origen) values('0','ctl:{CAMPO}','SWIFT',22,'5.MAC',1,0,22,1);</v>
      </c>
      <c r="H28" s="5" t="s">
        <v>52</v>
      </c>
      <c r="I28" s="1" t="str">
        <f t="shared" si="4"/>
        <v>insert into testructuramensajemapeodestino(CESTRUCTURA_DESTINO,CNOMBRE_DESTINO,REGISTRO_DESTINO,SECUENCIA,CESTRUCTURA_ORIGEN,VERSIONCONTROL,OPERACIoN,CAMPO) values ('SWIFT','5.MAC',0,22,'0',0,'C','MAC');</v>
      </c>
      <c r="J28" s="5" t="s">
        <v>52</v>
      </c>
      <c r="K28" s="1" t="str">
        <f t="shared" si="5"/>
        <v>insert into testructuramensajemapeo(cestructura_destino,cnombre_destino,cestructura_origen,secuencia,cnombre_origen,registro_destino,versioncontrol,orden,registro_origen,campo) values('SWIFT','5.MAC','0',22,'ctl:{CAMPO}',0,0,22,0,'MAC');</v>
      </c>
      <c r="L28" s="5" t="s">
        <v>52</v>
      </c>
    </row>
    <row r="29" spans="1:12">
      <c r="A29" s="1">
        <v>23</v>
      </c>
      <c r="B29" s="1" t="s">
        <v>54</v>
      </c>
      <c r="C29" s="1" t="s">
        <v>53</v>
      </c>
      <c r="D29" s="1" t="str">
        <f t="shared" si="0"/>
        <v>insert into testructuramensajecamposid(CESTRUCTURA,CNOMBRE) values ('SWIFT','2.messageType');</v>
      </c>
      <c r="E29" s="1" t="str">
        <f t="shared" si="1"/>
        <v>insert into testructuramensajecampos(CESTRUCTURA,CNOMBRE,FHASTA,VERSIONCONTROL,FDESDE,ORDEN) values ('SWIFT','2.messageType',fncfhasta(),0,fncsysdate(),23);</v>
      </c>
      <c r="F29" s="1" t="str">
        <f t="shared" si="2"/>
        <v>insert into testructuramensajemapeodestino(CESTRUCTURA_DESTINO,CNOMBRE_DESTINO,REGISTRO_DESTINO,SECUENCIA,CESTRUCTURA_ORIGEN,VERSIONCONTROL,OPERACION,CAMPO) values ('0','ctl:{CAMPO}',1,23,'SWIFT',0,'C','MESSAGE_TYPE');</v>
      </c>
      <c r="G29" s="1" t="str">
        <f t="shared" si="3"/>
        <v>insert into testructuramensajemapeo(cestructura_destino,cnombre_destino,cestructura_origen,secuencia,cnombre_origen,registro_destino,versioncontrol,orden,registro_origen) values('0','ctl:{CAMPO}','SWIFT',23,'2.messageType',1,0,23,1);</v>
      </c>
      <c r="H29" s="5" t="s">
        <v>52</v>
      </c>
      <c r="I29" s="1" t="str">
        <f t="shared" si="4"/>
        <v>insert into testructuramensajemapeodestino(CESTRUCTURA_DESTINO,CNOMBRE_DESTINO,REGISTRO_DESTINO,SECUENCIA,CESTRUCTURA_ORIGEN,VERSIONCONTROL,OPERACIoN,CAMPO) values ('SWIFT','2.messageType',0,23,'0',0,'C','MESSAGE_TYPE');</v>
      </c>
      <c r="J29" s="5" t="s">
        <v>52</v>
      </c>
      <c r="K29" s="1" t="str">
        <f t="shared" si="5"/>
        <v>insert into testructuramensajemapeo(cestructura_destino,cnombre_destino,cestructura_origen,secuencia,cnombre_origen,registro_destino,versioncontrol,orden,registro_origen,campo) values('SWIFT','2.messageType','0',23,'ctl:{CAMPO}',0,0,23,0,'MESSAGE_TYPE');</v>
      </c>
      <c r="L29" s="5" t="s">
        <v>52</v>
      </c>
    </row>
    <row r="30" spans="1:12">
      <c r="A30" s="1">
        <v>24</v>
      </c>
      <c r="B30" s="1" t="s">
        <v>55</v>
      </c>
      <c r="C30" s="1" t="s">
        <v>56</v>
      </c>
      <c r="D30" s="1" t="str">
        <f t="shared" si="0"/>
        <v>insert into testructuramensajecamposid(CESTRUCTURA,CNOMBRE) values ('SWIFT','2.receiverAddress');</v>
      </c>
      <c r="E30" s="1" t="str">
        <f t="shared" si="1"/>
        <v>insert into testructuramensajecampos(CESTRUCTURA,CNOMBRE,FHASTA,VERSIONCONTROL,FDESDE,ORDEN) values ('SWIFT','2.receiverAddress',fncfhasta(),0,fncsysdate(),24);</v>
      </c>
      <c r="F30" s="1" t="str">
        <f t="shared" si="2"/>
        <v>insert into testructuramensajemapeodestino(CESTRUCTURA_DESTINO,CNOMBRE_DESTINO,REGISTRO_DESTINO,SECUENCIA,CESTRUCTURA_ORIGEN,VERSIONCONTROL,OPERACION,CAMPO) values ('0','ctl:{CAMPO}',1,24,'SWIFT',0,'C','RECEIVER');</v>
      </c>
      <c r="G30" s="1" t="str">
        <f t="shared" si="3"/>
        <v>insert into testructuramensajemapeo(cestructura_destino,cnombre_destino,cestructura_origen,secuencia,cnombre_origen,registro_destino,versioncontrol,orden,registro_origen) values('0','ctl:{CAMPO}','SWIFT',24,'2.receiverAddress',1,0,24,1);</v>
      </c>
      <c r="H30" s="5" t="s">
        <v>52</v>
      </c>
      <c r="I30" s="1" t="str">
        <f t="shared" si="4"/>
        <v>insert into testructuramensajemapeodestino(CESTRUCTURA_DESTINO,CNOMBRE_DESTINO,REGISTRO_DESTINO,SECUENCIA,CESTRUCTURA_ORIGEN,VERSIONCONTROL,OPERACIoN,CAMPO) values ('SWIFT','2.receiverAddress',0,24,'0',0,'C','RECEIVER');</v>
      </c>
      <c r="J30" s="5" t="s">
        <v>52</v>
      </c>
      <c r="K30" s="1" t="str">
        <f t="shared" si="5"/>
        <v>insert into testructuramensajemapeo(cestructura_destino,cnombre_destino,cestructura_origen,secuencia,cnombre_origen,registro_destino,versioncontrol,orden,registro_origen,campo) values('SWIFT','2.receiverAddress','0',24,'ctl:{CAMPO}',0,0,24,0,'RECEIVER');</v>
      </c>
      <c r="L30" s="5" t="s">
        <v>52</v>
      </c>
    </row>
    <row r="31" spans="1:12">
      <c r="H31" s="5" t="s">
        <v>52</v>
      </c>
      <c r="J31" s="5" t="s">
        <v>52</v>
      </c>
      <c r="L31" s="5" t="s">
        <v>52</v>
      </c>
    </row>
    <row r="32" spans="1:12">
      <c r="H32" s="5" t="s">
        <v>52</v>
      </c>
      <c r="J32" s="5" t="s">
        <v>52</v>
      </c>
      <c r="L32" s="5" t="s">
        <v>52</v>
      </c>
    </row>
    <row r="33" spans="8:12">
      <c r="H33" s="5" t="s">
        <v>52</v>
      </c>
      <c r="J33" s="5" t="s">
        <v>52</v>
      </c>
      <c r="L33" s="5" t="s">
        <v>52</v>
      </c>
    </row>
    <row r="34" spans="8:12">
      <c r="H34" s="5" t="s">
        <v>52</v>
      </c>
      <c r="J34" s="5" t="s">
        <v>52</v>
      </c>
      <c r="L34" s="5" t="s">
        <v>52</v>
      </c>
    </row>
    <row r="35" spans="8:12">
      <c r="J35" s="5" t="s">
        <v>52</v>
      </c>
      <c r="L35" s="5" t="s">
        <v>52</v>
      </c>
    </row>
    <row r="36" spans="8:12">
      <c r="J36" s="5" t="s">
        <v>52</v>
      </c>
      <c r="L36" s="5" t="s">
        <v>52</v>
      </c>
    </row>
    <row r="37" spans="8:12">
      <c r="J37" s="5" t="s">
        <v>52</v>
      </c>
      <c r="L37" s="5" t="s">
        <v>52</v>
      </c>
    </row>
    <row r="38" spans="8:12">
      <c r="J38" s="5" t="s">
        <v>52</v>
      </c>
      <c r="L38" s="5" t="s">
        <v>52</v>
      </c>
    </row>
    <row r="39" spans="8:12">
      <c r="J39" s="5" t="s">
        <v>52</v>
      </c>
      <c r="L39" s="5" t="s">
        <v>52</v>
      </c>
    </row>
    <row r="40" spans="8:12">
      <c r="J40" s="5" t="s">
        <v>52</v>
      </c>
      <c r="L40" s="5" t="s">
        <v>52</v>
      </c>
    </row>
    <row r="41" spans="8:12">
      <c r="J41" s="5" t="s">
        <v>52</v>
      </c>
      <c r="L41" s="5" t="s">
        <v>52</v>
      </c>
    </row>
    <row r="42" spans="8:12">
      <c r="L42" s="5" t="s">
        <v>52</v>
      </c>
    </row>
    <row r="43" spans="8:12">
      <c r="L43" s="5" t="s">
        <v>52</v>
      </c>
    </row>
    <row r="44" spans="8:12">
      <c r="L44" s="5" t="s">
        <v>52</v>
      </c>
    </row>
    <row r="45" spans="8:12">
      <c r="L45" s="5" t="s">
        <v>52</v>
      </c>
    </row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1"/>
  <headerFooter alignWithMargins="0"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Map-Detail</vt:lpstr>
      <vt:lpstr>Validation</vt:lpstr>
      <vt:lpstr>Swift-Detail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</dc:creator>
  <cp:lastModifiedBy>Andres</cp:lastModifiedBy>
  <dcterms:created xsi:type="dcterms:W3CDTF">2010-07-06T16:22:18Z</dcterms:created>
  <dcterms:modified xsi:type="dcterms:W3CDTF">2010-07-09T16:24:56Z</dcterms:modified>
</cp:coreProperties>
</file>